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b007758\Desktop\"/>
    </mc:Choice>
  </mc:AlternateContent>
  <bookViews>
    <workbookView xWindow="0" yWindow="0" windowWidth="23040" windowHeight="8610" tabRatio="928"/>
  </bookViews>
  <sheets>
    <sheet name="Forside" sheetId="52" r:id="rId1"/>
    <sheet name="Tabel 1.1" sheetId="14" r:id="rId2"/>
    <sheet name="Boks 1.1 tabel a" sheetId="107" r:id="rId3"/>
    <sheet name="Tabel 2.1" sheetId="24" r:id="rId4"/>
    <sheet name="Tabel 2.2" sheetId="70" r:id="rId5"/>
    <sheet name="Tabel 2.3" sheetId="71" r:id="rId6"/>
    <sheet name="Figur 2.1" sheetId="55" r:id="rId7"/>
    <sheet name="Figur 2.2" sheetId="56" r:id="rId8"/>
    <sheet name="Figur 2.4" sheetId="3" r:id="rId9"/>
    <sheet name="Figur 2.5" sheetId="20" r:id="rId10"/>
    <sheet name="Figur 2.6" sheetId="17" r:id="rId11"/>
    <sheet name="Figur 2.7" sheetId="21" r:id="rId12"/>
    <sheet name="Figur 2.8" sheetId="18" r:id="rId13"/>
    <sheet name="Figur 2.9" sheetId="4" r:id="rId14"/>
    <sheet name="Figur 2.10" sheetId="5" r:id="rId15"/>
    <sheet name="Figur 2.11" sheetId="9" r:id="rId16"/>
    <sheet name="Figur 2.12 " sheetId="10" r:id="rId17"/>
    <sheet name="Figur 2.13" sheetId="48" r:id="rId18"/>
    <sheet name="Figur 2.14" sheetId="59" r:id="rId19"/>
    <sheet name="Figur 2.15" sheetId="7" r:id="rId20"/>
    <sheet name="Figur 2.16" sheetId="6" r:id="rId21"/>
    <sheet name="Figur 2.17" sheetId="8" r:id="rId22"/>
    <sheet name="Figur 2.18" sheetId="19" r:id="rId23"/>
    <sheet name="Figur 2.19" sheetId="25" r:id="rId24"/>
    <sheet name="Figur 2.20" sheetId="39" r:id="rId25"/>
    <sheet name="Figur 2.21" sheetId="63" r:id="rId26"/>
    <sheet name="Figur 2.22" sheetId="64" r:id="rId27"/>
    <sheet name="Figur 2.23" sheetId="45" r:id="rId28"/>
    <sheet name="Figur 2.24" sheetId="65" r:id="rId29"/>
    <sheet name="Figur 2.25" sheetId="66" r:id="rId30"/>
    <sheet name="Figur 2.26" sheetId="42" r:id="rId31"/>
    <sheet name="Figur 2.27" sheetId="67" r:id="rId32"/>
    <sheet name="Figur 2.28" sheetId="51" r:id="rId33"/>
    <sheet name="Figur 2.29" sheetId="68" r:id="rId34"/>
    <sheet name="Figur 2.30" sheetId="69" r:id="rId35"/>
    <sheet name="Tabel 3.1" sheetId="109" r:id="rId36"/>
    <sheet name="Tabel 3.2" sheetId="73" r:id="rId37"/>
    <sheet name="Tabel 3.3" sheetId="80" r:id="rId38"/>
    <sheet name="Figur 3.1" sheetId="60" r:id="rId39"/>
    <sheet name="Figur 3.2" sheetId="74" r:id="rId40"/>
    <sheet name="Figur 3.3" sheetId="75" r:id="rId41"/>
    <sheet name="Figur 3.4" sheetId="43" r:id="rId42"/>
    <sheet name="Figur 3.5" sheetId="41" r:id="rId43"/>
    <sheet name="Figur 3.6" sheetId="76" r:id="rId44"/>
    <sheet name="Figur 3.7" sheetId="77" r:id="rId45"/>
    <sheet name="Figur 3.8" sheetId="78" r:id="rId46"/>
    <sheet name="Figur 3.9" sheetId="79" r:id="rId47"/>
    <sheet name="Figur 3.10" sheetId="110" r:id="rId48"/>
    <sheet name="Figur 3.11" sheetId="111" r:id="rId49"/>
    <sheet name="Boks 3.1 figur a" sheetId="82" r:id="rId50"/>
    <sheet name="Boks 3.1 figur b" sheetId="62" r:id="rId51"/>
    <sheet name="Tabel 4.1" sheetId="88" r:id="rId52"/>
    <sheet name="Tabel 4.2" sheetId="89" r:id="rId53"/>
    <sheet name="Tabel 4.3" sheetId="96" r:id="rId54"/>
    <sheet name="Tabel 4.4" sheetId="100" r:id="rId55"/>
    <sheet name="Tabel 4.5" sheetId="102" r:id="rId56"/>
    <sheet name="Figur 4.1" sheetId="83" r:id="rId57"/>
    <sheet name="Figur 4.2" sheetId="84" r:id="rId58"/>
    <sheet name="Figur 4.3" sheetId="85" r:id="rId59"/>
    <sheet name="Figur 4.4" sheetId="86" r:id="rId60"/>
    <sheet name="Figur 4.5" sheetId="87" r:id="rId61"/>
    <sheet name="Figur 4.6" sheetId="90" r:id="rId62"/>
    <sheet name="Figur 4.7" sheetId="92" r:id="rId63"/>
    <sheet name="Figur 4.8" sheetId="93" r:id="rId64"/>
    <sheet name="Figur 4.9" sheetId="97" r:id="rId65"/>
    <sheet name="Figur 4.10" sheetId="98" r:id="rId66"/>
    <sheet name="Boks 4.1 figur a" sheetId="91" r:id="rId67"/>
    <sheet name="Boks 4.2 figur a" sheetId="94" r:id="rId68"/>
    <sheet name="Boks 4.2 figur b" sheetId="95" r:id="rId69"/>
    <sheet name="Bilag - tabel B1" sheetId="23" r:id="rId70"/>
    <sheet name="Bilag - tabel B2" sheetId="103" r:id="rId71"/>
    <sheet name="Bilag - tabel B3" sheetId="104" r:id="rId72"/>
    <sheet name="Bilag - tabel B4" sheetId="105" r:id="rId73"/>
  </sheets>
  <definedNames>
    <definedName name="_Ref118112635" localSheetId="55">'Tabel 4.5'!#REF!</definedName>
    <definedName name="SdCt1b87b5c0dc9945e88405f45b2d4c0536_0" comment="sc㞂⃲ˡ⁜ꁢҰᎁ鰠┃_xd81d_혊쀻棡!Ⰱ뀄혉逕쁓żơ_x0019_䔊恥_x000e_Č̘澝蠀뉃鎉蕤풙Ꟃ_x001a_蚈衅ಬꐀब줐˲℈짎䰁颖ഠખĦ㈧ဂ헚䊊଀ᛊ䖚厈崛༔鸖쇇龘䱐鉎ᩎ䅉嬥䋝協静ὐ_xd8c0_곂󅫚뇅쓓_xdbda_럀⠰됢㬪⎉ം_x0018_䪁谰譀େ鵀ϖ_x0011_老聹ㆵご䉄쀐劏킌⦘譜틆_xd881_ꮙ_xda07_㹑剺땘딋䲢ꆭ쎜歕娾㼠䓂ႃ蔢텘裌愲턥丛帖쌥鐇읔怷⣴蔔㑯办胅ﴮ瘀瑖㫄麬╄␣ꦨ_x0012_䈄엨ᇱ텍멇浔⟥į剻슙儰폪ፋꈅ޵셚ꡌ⾯휡特ꍊ㣉ᜋ釫䁷ᴙⳉ觋匪뜄䤥倇튞ꦨ峕ๆ䠹鮭朼냬ꍴ褉藂题窀ʛ庌샡䰴塯樀຤厢゘鲑_x001a__xdc4c_苀ㆹ ത쀂竀䷕_xdafd_熵䙮⟭ Ა飥_xddda_姬᰾㖉謀ΰé嘠⛲ᖱ_xdaef_뢘猄攐縪睬巕ᱻ꼚ﳩ嶎萣蠞" localSheetId="20">'Figur 2.16'!$A$6:$E$17</definedName>
    <definedName name="SdCt1b87b5c0dc9945e88405f45b2d4c0536_1" comment="sc品힞贈ủ銵Ɉ⮵캠²긜ϧ洊狋હ⹑ۯ∊舠_x0011_ꔀ룀丑誂뀿ⵋ䥼遭Ꝫ﯊젆ᐈ爄妦ㆈຘ䂋ࠁ쎸莄聼ᔈ苐侚ᦇ慥대쬂Ƹ閄攀䑸冨ཆ凛贗䋅蜕쓱籀鐤Ტ亏♉〶桄聠樞萩뀒銧瓐嚁Ꚁ呗歆纚쑂꾱鷇橦坡撉ᅶ荤呍⌌∙⨂蚞䉐ꈕ愕遹潠_xdb50__xd97b_貁犨れ艺Վ鹅瘀ጣ倁놰_x0001_㍐p疍拈렱摛䂀ꁱ⸅⑖†캃骖蓕ᄀ_x0000_" localSheetId="20">'Figur 2.16'!$A$6:$E$17</definedName>
    <definedName name="SdCt67e45fb815604210a35c3d756a75aef0_0" comment="sc㞂⃲ˡ⁜ꁢҰᎁ鰠┃_xd81d_혊쀻棡!Ⰱ뀄혉逕쁓żơ_x0019_䔊恥_x000e_Č̘澝蠀뉃鎉蕤풙Ꟃ_x001a_蚈衅ಬꐀब줐˲℈짎䰁颖ഠખĦ㈧ဂ헚䊊଀ᛊ䖚厈崛༔鸖쇇龘䱐鉎ᩎ䅉嬥䋝協静ὐ_xd8c0_곂󅫚뇅쓓_xdbda_럀⠰됢㬪⎉ം_x0018_䪁谰譀େ鵀ϖ_x0011_老聹ㆵご䉄쀐劏킌⦘譜틆_xd881_ꮙ_xda07_㹑剺땘딋䲢ꆭ쎜歕娾㼠䓂ႃ蔢텘裌愲턥丛帖쌥鐇읔怷⣴蔔㑯办胅ﴮ瘀瑖㫄麬╄␣ꦨ_x0012_䈄엨ᇱ텍멇浔⟥į剻슙儰폪ፋꈅ޵셚ꡌ⾯휡特ꍊ㣉ᜋ釫䁷ᴙⳉ觋匪뜄䤥倇튞ꦨ峕ๆ䠹鮭朼냬ꍴ褉藂题窀ʛ庌샡䰴塯樀຤厢゘鲑_x001a__xdc4c_苀ㆹ ത쀂竀䷕_xdafd_熵䙮⟭ Ა飥_xddda_姬᰾㖉謀ΰé嘠⛲ᖱ_xdaef_뢘猄攐縪睬巕ᱻ꼚ﳩ嶎萣蠞" localSheetId="2">'Boks 1.1 tabel a'!$A$7:$F$10</definedName>
    <definedName name="SdCt67e45fb815604210a35c3d756a75aef0_0" comment="sc㞂⃲ˡ⁜ꁢҰᎁ鰠┃_xd81d_혊쀻棡!Ⰱ뀄혉逕쁓żơ_x0019_䔊恥_x000e_Č̘澝蠀뉃鎉蕤풙Ꟃ_x001a_蚈衅ಬꐀब줐˲℈짎䰁颖ഠખĦ㈧ဂ헚䊊଀ᛊ䖚厈崛༔鸖쇇龘䱐鉎ᩎ䅉嬥䋝協静ὐ_xd8c0_곂󅫚뇅쓓_xdbda_럀⠰됢㬪⎉ം_x0018_䪁谰譀େ鵀ϖ_x0011_老聹ㆵご䉄쀐劏킌⦘譜틆_xd881_ꮙ_xda07_㹑剺땘딋䲢ꆭ쎜歕娾㼠䓂ႃ蔢텘裌愲턥丛帖쌥鐇읔怷⣴蔔㑯办胅ﴮ瘀瑖㫄麬╄␣ꦨ_x0012_䈄엨ᇱ텍멇浔⟥į剻슙儰폪ፋꈅ޵셚ꡌ⾯휡特ꍊ㣉ᜋ釫䁷ᴙⳉ觋匪뜄䤥倇튞ꦨ峕ๆ䠹鮭朼냬ꍴ褉藂题窀ʛ庌샡䰴塯樀຤厢゘鲑_x001a__xdc4c_苀ㆹ ത쀂竀䷕_xdafd_熵䙮⟭ Ა飥_xddda_姬᰾㖉謀ΰé嘠⛲ᖱ_xdaef_뢘猄攐縪睬巕ᱻ꼚ﳩ嶎萣蠞" localSheetId="1">'Tabel 1.1'!$A$6:$F$9</definedName>
    <definedName name="SdCt67e45fb815604210a35c3d756a75aef0_0" comment="sc㞂⃲ˡ⁜ꁢҰᎁ鰠┃_xd81d_혊쀻棡!Ⰱ뀄혉逕쁓żơ_x0019_䔊恥_x000e_Č̘澝蠀뉃鎉蕤풙Ꟃ_x001a_蚈衅ಬꐀब줐˲℈짎䰁颖ഠખĦ㈧ဂ헚䊊଀ᛊ䖚厈崛༔鸖쇇龘䱐鉎ᩎ䅉嬥䋝協静ὐ_xd8c0_곂󅫚뇅쓓_xdbda_럀⠰됢㬪⎉ം_x0018_䪁谰譀େ鵀ϖ_x0011_老聹ㆵご䉄쀐劏킌⦘譜틆_xd881_ꮙ_xda07_㹑剺땘딋䲢ꆭ쎜歕娾㼠䓂ႃ蔢텘裌愲턥丛帖쌥鐇읔怷⣴蔔㑯办胅ﴮ瘀瑖㫄麬╄␣ꦨ_x0012_䈄엨ᇱ텍멇浔⟥į剻슙儰폪ፋꈅ޵셚ꡌ⾯휡特ꍊ㣉ᜋ釫䁷ᴙⳉ觋匪뜄䤥倇튞ꦨ峕ๆ䠹鮭朼냬ꍴ褉藂题窀ʛ庌샡䰴塯樀຤厢゘鲑_x001a__xdc4c_苀ㆹ ത쀂竀䷕_xdafd_熵䙮⟭ Ა飥_xddda_姬᰾㖉謀ΰé嘠⛲ᖱ_xdaef_뢘猄攐縪睬巕ᱻ꼚ﳩ嶎萣蠞" localSheetId="35">'Tabel 3.1'!$A$6:$F$12</definedName>
    <definedName name="SdCt67e45fb815604210a35c3d756a75aef0_0" comment="sc㞂⃲ˡ⁜ꁢҰᎁ鰠┃_xd81d_혊쀻棡!Ⰱ뀄혉逕쁓żơ_x0019_䔊恥_x000e_Č̘澝蠀뉃鎉蕤풙Ꟃ_x001a_蚈衅ಬꐀब줐˲℈짎䰁颖ഠખĦ㈧ဂ헚䊊଀ᛊ䖚厈崛༔鸖쇇龘䱐鉎ᩎ䅉嬥䋝協静ὐ_xd8c0_곂󅫚뇅쓓_xdbda_럀⠰됢㬪⎉ം_x0018_䪁谰譀େ鵀ϖ_x0011_老聹ㆵご䉄쀐劏킌⦘譜틆_xd881_ꮙ_xda07_㹑剺땘딋䲢ꆭ쎜歕娾㼠䓂ႃ蔢텘裌愲턥丛帖쌥鐇읔怷⣴蔔㑯办胅ﴮ瘀瑖㫄麬╄␣ꦨ_x0012_䈄엨ᇱ텍멇浔⟥į剻슙儰폪ፋꈅ޵셚ꡌ⾯휡特ꍊ㣉ᜋ釫䁷ᴙⳉ觋匪뜄䤥倇튞ꦨ峕ๆ䠹鮭朼냬ꍴ褉藂题窀ʛ庌샡䰴塯樀຤厢゘鲑_x001a__xdc4c_苀ㆹ ത쀂竀䷕_xdafd_熵䙮⟭ Ა飥_xddda_姬᰾㖉謀ΰé嘠⛲ᖱ_xdaef_뢘猄攐縪睬巕ᱻ꼚ﳩ嶎萣蠞" localSheetId="36">'Tabel 3.2'!$A$6:$F$13</definedName>
    <definedName name="SdCt67e45fb815604210a35c3d756a75aef0_0" comment="sc㞂⃲ˡ⁜ꁢҰᎁ鰠┃_xd81d_혊쀻棡!Ⰱ뀄혉逕쁓żơ_x0019_䔊恥_x000e_Č̘澝蠀뉃鎉蕤풙Ꟃ_x001a_蚈衅ಬꐀब줐˲℈짎䰁颖ഠખĦ㈧ဂ헚䊊଀ᛊ䖚厈崛༔鸖쇇龘䱐鉎ᩎ䅉嬥䋝協静ὐ_xd8c0_곂󅫚뇅쓓_xdbda_럀⠰됢㬪⎉ം_x0018_䪁谰譀େ鵀ϖ_x0011_老聹ㆵご䉄쀐劏킌⦘譜틆_xd881_ꮙ_xda07_㹑剺땘딋䲢ꆭ쎜歕娾㼠䓂ႃ蔢텘裌愲턥丛帖쌥鐇읔怷⣴蔔㑯办胅ﴮ瘀瑖㫄麬╄␣ꦨ_x0012_䈄엨ᇱ텍멇浔⟥į剻슙儰폪ፋꈅ޵셚ꡌ⾯휡特ꍊ㣉ᜋ釫䁷ᴙⳉ觋匪뜄䤥倇튞ꦨ峕ๆ䠹鮭朼냬ꍴ褉藂题窀ʛ庌샡䰴塯樀຤厢゘鲑_x001a__xdc4c_苀ㆹ ത쀂竀䷕_xdafd_熵䙮⟭ Ა飥_xddda_姬᰾㖉謀ΰé嘠⛲ᖱ_xdaef_뢘猄攐縪睬巕ᱻ꼚ﳩ嶎萣蠞" localSheetId="51">'Tabel 4.1'!$A$6:$F$13</definedName>
    <definedName name="SdCt67e45fb815604210a35c3d756a75aef0_1" comment="sc品힞贈ủ銵Ɉ⮵캠²긜ϧ洊狋હ⹑ۯ∊舠_x0011_ꔀ룀丑誂뀿ⵋ䥼遭Ꝫ﯊젆ᐈ爄妦ㆈຘ䂋ࠁ쎸莄聼ᔈ苐侚ᦇ慥대쬂Ƹ閄攀䑸冨ཆ凛贗䋅蜕쓱籀鐤Ტ亏♉〶桄聠樞萩뀒銧瓐嚁Ꚁ呗歆纚쑂꾱鷇橦坡撉ᅶ荤呍⌌∙⨂蚞䉐ꈕ愕遹潠_xdb50__xd97b_貁犨れ艺Վ鹅瘀ጣ倁놰_x0001_㍐p疍拈렱摛䂀ꁱ⸅⑖†캃骖蓕ᄀ_x0000_" localSheetId="2">'Boks 1.1 tabel a'!$A$7:$F$10</definedName>
    <definedName name="SdCt67e45fb815604210a35c3d756a75aef0_1" comment="sc品힞贈ủ銵Ɉ⮵캠²긜ϧ洊狋હ⹑ۯ∊舠_x0011_ꔀ룀丑誂뀿ⵋ䥼遭Ꝫ﯊젆ᐈ爄妦ㆈຘ䂋ࠁ쎸莄聼ᔈ苐侚ᦇ慥대쬂Ƹ閄攀䑸冨ཆ凛贗䋅蜕쓱籀鐤Ტ亏♉〶桄聠樞萩뀒銧瓐嚁Ꚁ呗歆纚쑂꾱鷇橦坡撉ᅶ荤呍⌌∙⨂蚞䉐ꈕ愕遹潠_xdb50__xd97b_貁犨れ艺Վ鹅瘀ጣ倁놰_x0001_㍐p疍拈렱摛䂀ꁱ⸅⑖†캃骖蓕ᄀ_x0000_" localSheetId="1">'Tabel 1.1'!$A$6:$F$9</definedName>
    <definedName name="SdCt67e45fb815604210a35c3d756a75aef0_1" comment="sc品힞贈ủ銵Ɉ⮵캠²긜ϧ洊狋હ⹑ۯ∊舠_x0011_ꔀ룀丑誂뀿ⵋ䥼遭Ꝫ﯊젆ᐈ爄妦ㆈຘ䂋ࠁ쎸莄聼ᔈ苐侚ᦇ慥대쬂Ƹ閄攀䑸冨ཆ凛贗䋅蜕쓱籀鐤Ტ亏♉〶桄聠樞萩뀒銧瓐嚁Ꚁ呗歆纚쑂꾱鷇橦坡撉ᅶ荤呍⌌∙⨂蚞䉐ꈕ愕遹潠_xdb50__xd97b_貁犨れ艺Վ鹅瘀ጣ倁놰_x0001_㍐p疍拈렱摛䂀ꁱ⸅⑖†캃骖蓕ᄀ_x0000_" localSheetId="35">'Tabel 3.1'!$A$6:$F$12</definedName>
    <definedName name="SdCt67e45fb815604210a35c3d756a75aef0_1" comment="sc品힞贈ủ銵Ɉ⮵캠²긜ϧ洊狋હ⹑ۯ∊舠_x0011_ꔀ룀丑誂뀿ⵋ䥼遭Ꝫ﯊젆ᐈ爄妦ㆈຘ䂋ࠁ쎸莄聼ᔈ苐侚ᦇ慥대쬂Ƹ閄攀䑸冨ཆ凛贗䋅蜕쓱籀鐤Ტ亏♉〶桄聠樞萩뀒銧瓐嚁Ꚁ呗歆纚쑂꾱鷇橦坡撉ᅶ荤呍⌌∙⨂蚞䉐ꈕ愕遹潠_xdb50__xd97b_貁犨れ艺Վ鹅瘀ጣ倁놰_x0001_㍐p疍拈렱摛䂀ꁱ⸅⑖†캃骖蓕ᄀ_x0000_" localSheetId="36">'Tabel 3.2'!$A$6:$F$13</definedName>
    <definedName name="SdCt67e45fb815604210a35c3d756a75aef0_1" comment="sc品힞贈ủ銵Ɉ⮵캠²긜ϧ洊狋હ⹑ۯ∊舠_x0011_ꔀ룀丑誂뀿ⵋ䥼遭Ꝫ﯊젆ᐈ爄妦ㆈຘ䂋ࠁ쎸莄聼ᔈ苐侚ᦇ慥대쬂Ƹ閄攀䑸冨ཆ凛贗䋅蜕쓱籀鐤Ტ亏♉〶桄聠樞萩뀒銧瓐嚁Ꚁ呗歆纚쑂꾱鷇橦坡撉ᅶ荤呍⌌∙⨂蚞䉐ꈕ愕遹潠_xdb50__xd97b_貁犨れ艺Վ鹅瘀ጣ倁놰_x0001_㍐p疍拈렱摛䂀ꁱ⸅⑖†캃骖蓕ᄀ_x0000_" localSheetId="51">'Tabel 4.1'!$A$6:$F$13</definedName>
    <definedName name="SdCtb0c7562fea7840a88b3e3fd2ba1e70b7_0" comment="sc㞂⃲ˡ⁜ꁢҰᎁ鰠┃_xd81d_혊쀻棡!Ⰱ뀄혉逕쁓żơ_x0019_䔊恥_x000e_Č̘澝蠀뉃鎉蕤풙Ꟃ_x001a_蚈衅ಬꐀब줐˲℈짎䰁颖ഠખĦ㈧ဂ헚䊊଀ᛊ䖚厈崛༔鸖쇇龘䱐鉎ᩎ䅉嬥䋝協静ὐ_xd8c0_곂󅫚뇅쓓_xdbda_럀⠰됢㬪⎉ം_x0018_䪁谰譀େ鵀ϖ_x0011_老聹ㆵご䉄쀐劏킌⦘譜틆_xd881_ꮙ_xda07_㹑剺땘딋䲢ꆭ쎜歕娾㼠䓂ႃ蔢텘裌愲턥丛帖쌥鐇읔怷⣴蔔㑯办胅ﴮ瘀瑖㫄麬╄␣ꦨ_x0012_䈄엨ᇱ텍멇浔⟥į剻슙儰폪ፋꈅ޵셚ꡌ⾯휡特ꍊ㣉ᜋ釫䁷ᴙⳉ觋匪뜄䤥倇튞ꦨ峕ๆ䠹鮭朼냬ꍴ褉藂题窀ʛ庌샡䰴塯樀຤厢゘鲑_x001a__xdc4c_苀ㆹ ത쀂竀䷕_xdafd_熵䙮⟭ Ა飥_xddda_姬᰾㖉謀ΰé嘠⛲ᖱ_xdaef_뢘猄攐縪睬巕ᱻ꼚ﳩ嶎萣蠞" localSheetId="69">'Bilag - tabel B1'!$A$7:$G$43</definedName>
    <definedName name="SdCtb0c7562fea7840a88b3e3fd2ba1e70b7_0" comment="sc㞂⃲ˡ⁜ꁢҰᎁ鰠┃_xd81d_혊쀻棡!Ⰱ뀄혉逕쁓żơ_x0019_䔊恥_x000e_Č̘澝蠀뉃鎉蕤풙Ꟃ_x001a_蚈衅ಬꐀब줐˲℈짎䰁颖ഠખĦ㈧ဂ헚䊊଀ᛊ䖚厈崛༔鸖쇇龘䱐鉎ᩎ䅉嬥䋝協静ὐ_xd8c0_곂󅫚뇅쓓_xdbda_럀⠰됢㬪⎉ം_x0018_䪁谰譀େ鵀ϖ_x0011_老聹ㆵご䉄쀐劏킌⦘譜틆_xd881_ꮙ_xda07_㹑剺땘딋䲢ꆭ쎜歕娾㼠䓂ႃ蔢텘裌愲턥丛帖쌥鐇읔怷⣴蔔㑯办胅ﴮ瘀瑖㫄麬╄␣ꦨ_x0012_䈄엨ᇱ텍멇浔⟥į剻슙儰폪ፋꈅ޵셚ꡌ⾯휡特ꍊ㣉ᜋ釫䁷ᴙⳉ觋匪뜄䤥倇튞ꦨ峕ๆ䠹鮭朼냬ꍴ褉藂题窀ʛ庌샡䰴塯樀຤厢゘鲑_x001a__xdc4c_苀ㆹ ത쀂竀䷕_xdafd_熵䙮⟭ Ა飥_xddda_姬᰾㖉謀ΰé嘠⛲ᖱ_xdaef_뢘猄攐縪睬巕ᱻ꼚ﳩ嶎萣蠞" localSheetId="70">'Bilag - tabel B2'!$A$6:$G$42</definedName>
    <definedName name="SdCtb0c7562fea7840a88b3e3fd2ba1e70b7_0" comment="sc㞂⃲ˡ⁜ꁢҰᎁ鰠┃_xd81d_혊쀻棡!Ⰱ뀄혉逕쁓żơ_x0019_䔊恥_x000e_Č̘澝蠀뉃鎉蕤풙Ꟃ_x001a_蚈衅ಬꐀब줐˲℈짎䰁颖ഠખĦ㈧ဂ헚䊊଀ᛊ䖚厈崛༔鸖쇇龘䱐鉎ᩎ䅉嬥䋝協静ὐ_xd8c0_곂󅫚뇅쓓_xdbda_럀⠰됢㬪⎉ം_x0018_䪁谰譀େ鵀ϖ_x0011_老聹ㆵご䉄쀐劏킌⦘譜틆_xd881_ꮙ_xda07_㹑剺땘딋䲢ꆭ쎜歕娾㼠䓂ႃ蔢텘裌愲턥丛帖쌥鐇읔怷⣴蔔㑯办胅ﴮ瘀瑖㫄麬╄␣ꦨ_x0012_䈄엨ᇱ텍멇浔⟥į剻슙儰폪ፋꈅ޵셚ꡌ⾯휡特ꍊ㣉ᜋ釫䁷ᴙⳉ觋匪뜄䤥倇튞ꦨ峕ๆ䠹鮭朼냬ꍴ褉藂题窀ʛ庌샡䰴塯樀຤厢゘鲑_x001a__xdc4c_苀ㆹ ത쀂竀䷕_xdafd_熵䙮⟭ Ა飥_xddda_姬᰾㖉謀ΰé嘠⛲ᖱ_xdaef_뢘猄攐縪睬巕ᱻ꼚ﳩ嶎萣蠞" localSheetId="71">'Bilag - tabel B3'!$A$6:$G$41</definedName>
    <definedName name="SdCtb0c7562fea7840a88b3e3fd2ba1e70b7_0" comment="sc㞂⃲ˡ⁜ꁢҰᎁ鰠┃_xd81d_혊쀻棡!Ⰱ뀄혉逕쁓żơ_x0019_䔊恥_x000e_Č̘澝蠀뉃鎉蕤풙Ꟃ_x001a_蚈衅ಬꐀब줐˲℈짎䰁颖ഠખĦ㈧ဂ헚䊊଀ᛊ䖚厈崛༔鸖쇇龘䱐鉎ᩎ䅉嬥䋝協静ὐ_xd8c0_곂󅫚뇅쓓_xdbda_럀⠰됢㬪⎉ം_x0018_䪁谰譀େ鵀ϖ_x0011_老聹ㆵご䉄쀐劏킌⦘譜틆_xd881_ꮙ_xda07_㹑剺땘딋䲢ꆭ쎜歕娾㼠䓂ႃ蔢텘裌愲턥丛帖쌥鐇읔怷⣴蔔㑯办胅ﴮ瘀瑖㫄麬╄␣ꦨ_x0012_䈄엨ᇱ텍멇浔⟥į剻슙儰폪ፋꈅ޵셚ꡌ⾯휡特ꍊ㣉ᜋ釫䁷ᴙⳉ觋匪뜄䤥倇튞ꦨ峕ๆ䠹鮭朼냬ꍴ褉藂题窀ʛ庌샡䰴塯樀຤厢゘鲑_x001a__xdc4c_苀ㆹ ത쀂竀䷕_xdafd_熵䙮⟭ Ა飥_xddda_姬᰾㖉謀ΰé嘠⛲ᖱ_xdaef_뢘猄攐縪睬巕ᱻ꼚ﳩ嶎萣蠞" localSheetId="72">'Bilag - tabel B4'!$A$6:$G$27</definedName>
    <definedName name="SdCtb0c7562fea7840a88b3e3fd2ba1e70b7_1" comment="sc品힞贈ủ銵Ɉ⮵캠²긜ϧ洊狋હ⹑ۯ∊舠_x0011_ꔀ룀丑誂뀿ⵋ䥼遭Ꝫ﯊젆ᐈ爄妦ㆈຘ䂋ࠁ쎸莄聼ᔈ苐侚ᦇ慥대쬂Ƹ閄攀䑸冨ཆ凛贗䋅蜕쓱籀鐤Ტ亏♉〶桄聠樞萩뀒銧瓐嚁Ꚁ呗歆纚쑂꾱鷇橦坡撉ᅶ荤呍⌌∙⨂蚞䉐ꈕ愕遹潠_xdb50__xd97b_貁犨れ艺Վ鹅瘀ጣ倁놰_x0001_㍐p疍拈렱摛䂀ꁱ⸅⑖†캃骖蓕ᄀ_x0000_" localSheetId="69">'Bilag - tabel B1'!$A$7:$G$43</definedName>
    <definedName name="SdCtb0c7562fea7840a88b3e3fd2ba1e70b7_1" comment="sc品힞贈ủ銵Ɉ⮵캠²긜ϧ洊狋હ⹑ۯ∊舠_x0011_ꔀ룀丑誂뀿ⵋ䥼遭Ꝫ﯊젆ᐈ爄妦ㆈຘ䂋ࠁ쎸莄聼ᔈ苐侚ᦇ慥대쬂Ƹ閄攀䑸冨ཆ凛贗䋅蜕쓱籀鐤Ტ亏♉〶桄聠樞萩뀒銧瓐嚁Ꚁ呗歆纚쑂꾱鷇橦坡撉ᅶ荤呍⌌∙⨂蚞䉐ꈕ愕遹潠_xdb50__xd97b_貁犨れ艺Վ鹅瘀ጣ倁놰_x0001_㍐p疍拈렱摛䂀ꁱ⸅⑖†캃骖蓕ᄀ_x0000_" localSheetId="70">'Bilag - tabel B2'!$A$6:$G$42</definedName>
    <definedName name="SdCtb0c7562fea7840a88b3e3fd2ba1e70b7_1" comment="sc品힞贈ủ銵Ɉ⮵캠²긜ϧ洊狋હ⹑ۯ∊舠_x0011_ꔀ룀丑誂뀿ⵋ䥼遭Ꝫ﯊젆ᐈ爄妦ㆈຘ䂋ࠁ쎸莄聼ᔈ苐侚ᦇ慥대쬂Ƹ閄攀䑸冨ཆ凛贗䋅蜕쓱籀鐤Ტ亏♉〶桄聠樞萩뀒銧瓐嚁Ꚁ呗歆纚쑂꾱鷇橦坡撉ᅶ荤呍⌌∙⨂蚞䉐ꈕ愕遹潠_xdb50__xd97b_貁犨れ艺Վ鹅瘀ጣ倁놰_x0001_㍐p疍拈렱摛䂀ꁱ⸅⑖†캃骖蓕ᄀ_x0000_" localSheetId="71">'Bilag - tabel B3'!$A$6:$G$41</definedName>
    <definedName name="SdCtb0c7562fea7840a88b3e3fd2ba1e70b7_1" comment="sc品힞贈ủ銵Ɉ⮵캠²긜ϧ洊狋હ⹑ۯ∊舠_x0011_ꔀ룀丑誂뀿ⵋ䥼遭Ꝫ﯊젆ᐈ爄妦ㆈຘ䂋ࠁ쎸莄聼ᔈ苐侚ᦇ慥대쬂Ƹ閄攀䑸冨ཆ凛贗䋅蜕쓱籀鐤Ტ亏♉〶桄聠樞萩뀒銧瓐嚁Ꚁ呗歆纚쑂꾱鷇橦坡撉ᅶ荤呍⌌∙⨂蚞䉐ꈕ愕遹潠_xdb50__xd97b_貁犨れ艺Վ鹅瘀ጣ倁놰_x0001_㍐p疍拈렱摛䂀ꁱ⸅⑖†캃骖蓕ᄀ_x0000_" localSheetId="72">'Bilag - tabel B4'!$A$6:$G$27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5" i="89" l="1"/>
  <c r="A13" i="14" l="1"/>
  <c r="A16" i="100" l="1"/>
  <c r="A20" i="96"/>
  <c r="A17" i="96"/>
  <c r="A10" i="96"/>
  <c r="A14" i="89" l="1"/>
  <c r="A13" i="89"/>
  <c r="A9" i="89"/>
  <c r="D6" i="56" l="1"/>
  <c r="C6" i="56"/>
  <c r="D6" i="55"/>
  <c r="C6" i="55"/>
</calcChain>
</file>

<file path=xl/sharedStrings.xml><?xml version="1.0" encoding="utf-8"?>
<sst xmlns="http://schemas.openxmlformats.org/spreadsheetml/2006/main" count="1327" uniqueCount="539">
  <si>
    <t>Dansk oprindelse</t>
  </si>
  <si>
    <t>Beskæftigede</t>
  </si>
  <si>
    <t>Ledige</t>
  </si>
  <si>
    <t>Studerende</t>
  </si>
  <si>
    <t>Uden for arbejdsstyrken</t>
  </si>
  <si>
    <t>Vestlige lande</t>
  </si>
  <si>
    <t>USA</t>
  </si>
  <si>
    <t>NLD</t>
  </si>
  <si>
    <t>GBR</t>
  </si>
  <si>
    <t>IND</t>
  </si>
  <si>
    <t>ITA</t>
  </si>
  <si>
    <t>SWE</t>
  </si>
  <si>
    <t>CHN</t>
  </si>
  <si>
    <t>DEU</t>
  </si>
  <si>
    <t>NOR</t>
  </si>
  <si>
    <t>LTU</t>
  </si>
  <si>
    <t>UKR</t>
  </si>
  <si>
    <t>POL</t>
  </si>
  <si>
    <t>ROM</t>
  </si>
  <si>
    <t>ISL</t>
  </si>
  <si>
    <t>RUS</t>
  </si>
  <si>
    <t>PHL</t>
  </si>
  <si>
    <t>THA</t>
  </si>
  <si>
    <t>VNM</t>
  </si>
  <si>
    <t>BGR</t>
  </si>
  <si>
    <t>LKA</t>
  </si>
  <si>
    <t>IRN</t>
  </si>
  <si>
    <t>BIH</t>
  </si>
  <si>
    <t>PAK</t>
  </si>
  <si>
    <t>TYR</t>
  </si>
  <si>
    <t>MAR</t>
  </si>
  <si>
    <t>YUG</t>
  </si>
  <si>
    <t>AFG</t>
  </si>
  <si>
    <t>IRQ</t>
  </si>
  <si>
    <t>LBN</t>
  </si>
  <si>
    <t>SYR</t>
  </si>
  <si>
    <t>SOM</t>
  </si>
  <si>
    <t>Asyl mv.</t>
  </si>
  <si>
    <t>Erhverv</t>
  </si>
  <si>
    <t>Studie mv.</t>
  </si>
  <si>
    <t>Øvrige</t>
  </si>
  <si>
    <t>Nettobidrag</t>
  </si>
  <si>
    <t>Gennemsnitligt nettobidrag, 1.000 kr.</t>
  </si>
  <si>
    <t>SPA</t>
  </si>
  <si>
    <t>FRA</t>
  </si>
  <si>
    <t>Kildeskatter</t>
  </si>
  <si>
    <t>Kapitalafgift</t>
  </si>
  <si>
    <t>Selskabsskat</t>
  </si>
  <si>
    <t>Øvrige direkte skatter</t>
  </si>
  <si>
    <t>Øvrige indirekte skatter</t>
  </si>
  <si>
    <t>Sociale bidrag</t>
  </si>
  <si>
    <t>Øvrige indtægter</t>
  </si>
  <si>
    <t>Overførselsudgifter</t>
  </si>
  <si>
    <t>- SU</t>
  </si>
  <si>
    <t>- Dagpenge</t>
  </si>
  <si>
    <t>- Sygedagpenge</t>
  </si>
  <si>
    <t>- Barselsdagpenge</t>
  </si>
  <si>
    <t>- Kontanthjælp</t>
  </si>
  <si>
    <t>- Førtidspension</t>
  </si>
  <si>
    <t>- Efterløn</t>
  </si>
  <si>
    <t>- Folkepension</t>
  </si>
  <si>
    <t>- Øvrige udgifter</t>
  </si>
  <si>
    <t>Subsidier</t>
  </si>
  <si>
    <t>- Sundhed</t>
  </si>
  <si>
    <t>- Pleje</t>
  </si>
  <si>
    <t>- Udsatte</t>
  </si>
  <si>
    <t>- Daginstitution</t>
  </si>
  <si>
    <t>- Uddannelse</t>
  </si>
  <si>
    <t>- Beskæftigelsesindsats</t>
  </si>
  <si>
    <t>- Asyl og integration</t>
  </si>
  <si>
    <t>- Øvrigt indiv. off. forbrug</t>
  </si>
  <si>
    <t>- Retsvæsen</t>
  </si>
  <si>
    <t>- Øvrigt kollektivt forbrug</t>
  </si>
  <si>
    <t>Øvrige udgifter</t>
  </si>
  <si>
    <t>Mia. kr.</t>
  </si>
  <si>
    <t>Faktisk saldo</t>
  </si>
  <si>
    <t>Forskel</t>
  </si>
  <si>
    <t>Samlet nettobidrag, mia. kr.</t>
  </si>
  <si>
    <t>Familiesammenført</t>
  </si>
  <si>
    <t>Asyl</t>
  </si>
  <si>
    <t>Vestlige</t>
  </si>
  <si>
    <t>Forside</t>
  </si>
  <si>
    <t>Kilde: Egne beregninger på baggrund af registerdata fra Danmarks Statistik.</t>
  </si>
  <si>
    <t>Kilde: Egne beregninger på registerdata fra Danmarks Statistik</t>
  </si>
  <si>
    <t>Kilde: Egne beregninger på registerdata fra Danmarks Statistik.</t>
  </si>
  <si>
    <t>Heraf bidrag fra:</t>
  </si>
  <si>
    <t xml:space="preserve">Figuroversigt </t>
  </si>
  <si>
    <t xml:space="preserve">Sammenfatning: </t>
  </si>
  <si>
    <t xml:space="preserve">Figurer: </t>
  </si>
  <si>
    <t>Tabeller:</t>
  </si>
  <si>
    <t xml:space="preserve">Tabeller: </t>
  </si>
  <si>
    <t>Alle værdier er vist afrundet.</t>
  </si>
  <si>
    <t>MENAPT</t>
  </si>
  <si>
    <t>Øvrige ikke-vestlige</t>
  </si>
  <si>
    <t>Dansk 
oprindelse</t>
  </si>
  <si>
    <t>MENAPT-lande</t>
  </si>
  <si>
    <t>Øvrige ikke-vestlige lande</t>
  </si>
  <si>
    <t>-</t>
  </si>
  <si>
    <t>Indvandrere fra MENAPT-lande</t>
  </si>
  <si>
    <t>Økonomisk Analyse: Indvandrenes nettobidrag til de offentlige finanser i 2019</t>
  </si>
  <si>
    <t>Udvikling 2014-2019</t>
  </si>
  <si>
    <t>Mia. kr. (2019-niveau)</t>
  </si>
  <si>
    <t xml:space="preserve">Personer med dansk oprindelse </t>
  </si>
  <si>
    <t>Indvandre og efterkommere i alt</t>
  </si>
  <si>
    <t>Indvandre og efterkommere fra vestlige lande</t>
  </si>
  <si>
    <t>- Indvandrere og efterkommere fra øvrige ikke-vestlige lande</t>
  </si>
  <si>
    <t>Indvandre og efterkommere fra ikke-vestlige lande</t>
  </si>
  <si>
    <t xml:space="preserve">Tabel 1.1 Nettobidrag for indvandrere, efterkommere og personer med dansk oprindelse </t>
  </si>
  <si>
    <t>Gennemsnitlig nettobidrag (1.000 kr. pr. person)</t>
  </si>
  <si>
    <t>1.000 helårspersoner</t>
  </si>
  <si>
    <t>Nettobidrag (mia. kr.)</t>
  </si>
  <si>
    <t>Kilde: Egne beregninger på baggrund af registerdata fra Danmarks Statistik</t>
  </si>
  <si>
    <t>Alle</t>
  </si>
  <si>
    <t>Indvandrere og efterkommere</t>
  </si>
  <si>
    <t>Alle indvandrere</t>
  </si>
  <si>
    <t>- Heraf vestlige lande</t>
  </si>
  <si>
    <t>- Heraf MENAPT-lande</t>
  </si>
  <si>
    <t>- Heraf øvrige ikke-vestlige lande</t>
  </si>
  <si>
    <t>Alle efterkommere</t>
  </si>
  <si>
    <t>Figur 2.1 Nettobidrag blandt MENAPT-indvandrere</t>
  </si>
  <si>
    <t>Figur 2.2 Nettobidrag blandt vestlige indvandrere</t>
  </si>
  <si>
    <t>Under -150</t>
  </si>
  <si>
    <t>50 til 150</t>
  </si>
  <si>
    <t>Over 150</t>
  </si>
  <si>
    <t xml:space="preserve">Figur 2.1 Nettobidrag blandt MENAPT-indvandrere
</t>
  </si>
  <si>
    <t>Vestlige indvandrere</t>
  </si>
  <si>
    <t xml:space="preserve">Figur 2.2 Nettobidrag blandt vestlige indvandrere
</t>
  </si>
  <si>
    <t xml:space="preserve">Figur 2.4 Gennemsnitligt nettobidrag efter alder
</t>
  </si>
  <si>
    <t>Figur 2.4 Gennemsnitligt nettobidrag efter alder</t>
  </si>
  <si>
    <t>Gennemsnitlig nettobidrag</t>
  </si>
  <si>
    <t>1.000 kr. pr. person</t>
  </si>
  <si>
    <t>Sundhed</t>
  </si>
  <si>
    <t>Udsatte</t>
  </si>
  <si>
    <t>Uddannelse</t>
  </si>
  <si>
    <t>Pleje</t>
  </si>
  <si>
    <t>Dagtilbud</t>
  </si>
  <si>
    <t xml:space="preserve">Figur 2.5 Gennemsnitligt individuelt offentligt forbrug 
</t>
  </si>
  <si>
    <t xml:space="preserve">Figur 2.5 Gennemsnitligt individuelt offentligt forbrug </t>
  </si>
  <si>
    <t xml:space="preserve">Figur 2.6 Aldersfordeling for herkomstgrupper
</t>
  </si>
  <si>
    <t xml:space="preserve">Anm.: Sundhed består af medicintilskud, hospital og sygesikring. Udsatte består af udgifter til udsatte børn og voksne samt handicappede, mens pleje dækker udgifter til hjemmehjælp og plejeboliger. Under øvrige serviceudgifter indgår til bl.a. udgifter til den aktive beskæftigelsesindsats og asyl. Personer over 95 år er indeholdt i 95-årige. Tal er for 2019. </t>
  </si>
  <si>
    <t>Akkumuleret andel af gruppen (pct.)</t>
  </si>
  <si>
    <t>Indvandrere</t>
  </si>
  <si>
    <t>Efterkommere</t>
  </si>
  <si>
    <t>Figur 2.6 Aldersfordeling for herkomstgrupper</t>
  </si>
  <si>
    <t xml:space="preserve">Figur 2.7 Faktisk gennemsnitligt nettobidrag og med aldersfordeling som personer med dansk oprindelse
</t>
  </si>
  <si>
    <t>Faktisk nettobidrag</t>
  </si>
  <si>
    <t>Nettobidrag med samme fordeling som gruppen af danskere (aldersstandardiseret)</t>
  </si>
  <si>
    <t>Øvrig 
ikke-vestlige</t>
  </si>
  <si>
    <t>Figur 2.7 Faktisk gennemsnitligt nettobidrag og med aldersfordeling som personer med dansk oprindelse</t>
  </si>
  <si>
    <t xml:space="preserve">Figur 2.8 Faktisk samlet nettobidrag og med aldersfordeling som personer med dansk oprindelse
</t>
  </si>
  <si>
    <t>Figur 2.8 Faktisk samlet nettobidrag og med aldersfordeling som personer med dansk oprindelse</t>
  </si>
  <si>
    <t xml:space="preserve">Figur 2.9 Gennemsnitligt nettobidrag for indvandrere efter opholdsgrundlag
</t>
  </si>
  <si>
    <t xml:space="preserve">Kilde: Egne beregninger på registerdata fra Danmarks Statistik. </t>
  </si>
  <si>
    <t>Vestlig</t>
  </si>
  <si>
    <t>Figur 2.10 Fordeling af indvandrere efter opholdsgrundlag</t>
  </si>
  <si>
    <t>Figur 2.9 Gennemsnitligt nettobidrag for indvandrere efter opholdsgrundlag</t>
  </si>
  <si>
    <t>Figur 2.11 Gennemsnitligt nettobidrag for indvandrere efter oprindelsesland, 2019</t>
  </si>
  <si>
    <t>ERI</t>
  </si>
  <si>
    <t>HUN</t>
  </si>
  <si>
    <t>LVA</t>
  </si>
  <si>
    <t>1 år</t>
  </si>
  <si>
    <t>2 år</t>
  </si>
  <si>
    <t>3 år</t>
  </si>
  <si>
    <t>4 år</t>
  </si>
  <si>
    <t>5 år</t>
  </si>
  <si>
    <t>6 år</t>
  </si>
  <si>
    <t>7 år</t>
  </si>
  <si>
    <t>8 år</t>
  </si>
  <si>
    <t>9 år</t>
  </si>
  <si>
    <t>10 år</t>
  </si>
  <si>
    <t>11 år</t>
  </si>
  <si>
    <t xml:space="preserve">12 år </t>
  </si>
  <si>
    <t>13 år</t>
  </si>
  <si>
    <t>14 år</t>
  </si>
  <si>
    <t>15 år</t>
  </si>
  <si>
    <t>Antal (1.000 personer)</t>
  </si>
  <si>
    <t xml:space="preserve">Figur 2.12 Nettobidrag for indvandrere med studie som opholdsgrundlag efter år siden indvandring
</t>
  </si>
  <si>
    <t>Figur 2.12 Nettobidrag for indvandrere med studie som opholdsgrundlag efter år siden indvandring</t>
  </si>
  <si>
    <t>Figur 2.13 Gennemsnitligt faktisk nettobidrag og med opholdsgrundlag som vestlige indvandrere</t>
  </si>
  <si>
    <t>Nettobidrag med samme fordeling efter opholdsgrundlag som vestlige indvandrere</t>
  </si>
  <si>
    <t>Figur 2.14 Gennemsnitligt samlet nettobidrag og med opholdsgrundlag som vestlige indvandrere</t>
  </si>
  <si>
    <t>Familie-
sammenført</t>
  </si>
  <si>
    <t>Studie</t>
  </si>
  <si>
    <t xml:space="preserve">Figur 2.15 Tilknytning til arbejdsmarkedet for indvandrere efter opholdsgrundlag, 2019
</t>
  </si>
  <si>
    <t xml:space="preserve">Figur 2.16 Beskæftigelsesfrekvens blandt indvandrere efter opholdstid- og grundlag, 2019
</t>
  </si>
  <si>
    <t xml:space="preserve">Figur 2.17 Gennemsnitlig nettobidrag for 25-64 årige efter herkomstgrupper og arbejdsmarkedstilknytning
</t>
  </si>
  <si>
    <t>Kr. pr. person</t>
  </si>
  <si>
    <t>Figur 2.17 Gennemsnitlig nettobidrag for 25-64 årige efter herkomstgrupper og arbejdsmarkedstilknytning</t>
  </si>
  <si>
    <t xml:space="preserve">Figur 2.18 Tilknytning til arbejdsmarkedet opgjort efter herkomstgrupper
</t>
  </si>
  <si>
    <t xml:space="preserve">Figur 2.19 Beskæftigelsesfrekvens for personer med dansk oprindelse og indvandrere efter alder
</t>
  </si>
  <si>
    <t>MENAPT-indvandrere</t>
  </si>
  <si>
    <t>Øvrige ikke-vest. indvandrere</t>
  </si>
  <si>
    <t xml:space="preserve">Figur 2.21 Gns. faktisk nettobidrag for indvandrere og med alternativ beskæftigelsfrekvens
</t>
  </si>
  <si>
    <t>Faktisk</t>
  </si>
  <si>
    <t>50 pct. lukket gab 
i forhold til personer 
med dansk oprindelse</t>
  </si>
  <si>
    <t>100 pct. lukket gab 
i forhold til personer
med dansk oprindelse</t>
  </si>
  <si>
    <t xml:space="preserve">Figur 2.22 Samlet faktisk nettobidrag for indvandrere og med alternativ beskæftigelsfrekvens
</t>
  </si>
  <si>
    <t>Mænd</t>
  </si>
  <si>
    <t>Kvinder</t>
  </si>
  <si>
    <t xml:space="preserve">Figur 2.23 Tilknytning til arbejdsmarkedet opgjort efter herkomstgrupper
</t>
  </si>
  <si>
    <t>Dansk oprindelse
oprindelse</t>
  </si>
  <si>
    <t>Ikke-vestlige indvandrere</t>
  </si>
  <si>
    <t>Personer med dansk oprindelse</t>
  </si>
  <si>
    <t>Pct.-point</t>
  </si>
  <si>
    <t xml:space="preserve">Figur 2.20 Forskel i beskæftigelsesfrekvens ift. personer af dansk oprindelse efter alder
</t>
  </si>
  <si>
    <t>Figur 2.28 Faktisk og strukturel offentlig saldo</t>
  </si>
  <si>
    <t>Pct. af BNP</t>
  </si>
  <si>
    <t>Figur 2.29 Faktisk offentlig saldo i 2019 og renset for afvigelser fra skønnede strukturelle niveauer</t>
  </si>
  <si>
    <t>Selskabsskat (ekskl. Nordsø)</t>
  </si>
  <si>
    <t>Registreringsafgift</t>
  </si>
  <si>
    <t>Aktieskat</t>
  </si>
  <si>
    <t>Nordsøindtægter</t>
  </si>
  <si>
    <t>Specielle budgetposter, netto</t>
  </si>
  <si>
    <t xml:space="preserve">Øvrige poster </t>
  </si>
  <si>
    <t xml:space="preserve">Anm.: Specielle budgetposter (netto) indeholder bla. indtægter fra diverse kapitaloverførsler fra den private sektor samt bo- og gaveafgift, mens udgiftssiden bl.a. indeholder køb af jord og rettigheder (netto) samt diverse kapitaloverførsler fra den offentlige sektor. </t>
  </si>
  <si>
    <t xml:space="preserve">Figur 2.30 Faktisk nettobidrag i 2019 efter alder og renset for virkning af særlige poster 
</t>
  </si>
  <si>
    <t>Nettobidrag renset for virkning af særlige poster</t>
  </si>
  <si>
    <t>Afvigelser fra skønnede strukturelle niveauer</t>
  </si>
  <si>
    <t xml:space="preserve">Figur 2.30 Faktisk nettobidrag i 2019 efter alder og renset for virkning af særlige poster </t>
  </si>
  <si>
    <t xml:space="preserve">Tabel 2.2 Nettobidrag opgjort ved faktisk offentlig saldo og korrigeret for en række midlertidige forhold, 2019
</t>
  </si>
  <si>
    <t>Tabel 2.2 Nettobidrag opgjort ved faktisk offentlig saldo og korrigeret for en række midlertidige forhold, 2019</t>
  </si>
  <si>
    <t xml:space="preserve">Tabel 2.3 Gennemsnitligt nettobidrag og isoleret virkning af regneeksempler, 1.000 kr. pr. person
</t>
  </si>
  <si>
    <t>Alder</t>
  </si>
  <si>
    <t>Opholdsgrundlag</t>
  </si>
  <si>
    <t>100 pct. lukket gab i besk frek.</t>
  </si>
  <si>
    <t>Særlige poster</t>
  </si>
  <si>
    <t>50 pct. lukket gab i besk. frek.</t>
  </si>
  <si>
    <t>Gennemsnit, 1.000 kr. pr. person (2019-niveau)</t>
  </si>
  <si>
    <t>Fordeling i 2014</t>
  </si>
  <si>
    <t>Fordeling i 2019</t>
  </si>
  <si>
    <t>Figur 3.1 Vestlige efterkommere efter alder</t>
  </si>
  <si>
    <t>Figur 3.2 Ikke-vestlige efterkommere efter alder</t>
  </si>
  <si>
    <t>Beregnet nettobidrag med fordeling efter alder som i 2014</t>
  </si>
  <si>
    <t xml:space="preserve">Figur 3.3 Gennemsnitligt nettobidrag i 2019 og med samme fordeling efter alder som i 2014
</t>
  </si>
  <si>
    <t>Figur 3.4 Nye indvandrere i året opgjort efter opholdsgrundlag</t>
  </si>
  <si>
    <t>Anm.: Erhverv omfatter personer med opholdstilladelse efter internationale rekrutteringsordninger, mens øvrige består af indvandrere, som er kommet til Danmark fra nordiske lande og EU/EØS, hvor det ikke er muligt at få oplyst et mere detaljeret opholdsgrundlag.</t>
  </si>
  <si>
    <t>Figur 3.5 Fordeling af indvandrere efter opholdsgrundlag, 2014</t>
  </si>
  <si>
    <t xml:space="preserve">Studie mv. </t>
  </si>
  <si>
    <t xml:space="preserve">Anm.: Se anmærkninger til figur 3.4. </t>
  </si>
  <si>
    <t>Figur 3.6 Fordeling af indvandrere efter opholdsgrundlag, 2019</t>
  </si>
  <si>
    <t>Øvrige ikke-vestlige indvandrere</t>
  </si>
  <si>
    <t>Nettobidrag med samme fordeling efter opholdsgrundlag som i 2014</t>
  </si>
  <si>
    <t>Anm.: Figuren viser indvandrernes faktiske nettobidrag i 2019 og et alternativt nettobidrag med samme fordeling efter opholdsgrundlag inden for gruppen som i 2014. Tallet over søjlerne angiver forskellen i 1.000 kr. pr. person mellem det faktiske og alternative nettobidrag for gruppen (afrundet til nærmeste 1.000 kr.).</t>
  </si>
  <si>
    <t>Figur 3.7 Gns. nettobidrag for indvandrere i 2019 og med samme fordeling efter opholdsgrundlag som i 2014</t>
  </si>
  <si>
    <t xml:space="preserve">Figur 3.8 Ændring i arbejdsmarkedstilknytning for 25-64 årige fra 2014 til 2019 efter herkomstgrupper
</t>
  </si>
  <si>
    <t xml:space="preserve">Anm.: Arbejdsmarkedstilknytning er opgjort på baggrund af dominerede status i året som opgjort i arbejdsmarkedsregnskabet. Kun 25-64-årige. Studerende indgår ikke i beregningerne. </t>
  </si>
  <si>
    <t>Ændring i andel fra 2014 til 2019, pct.-point</t>
  </si>
  <si>
    <t xml:space="preserve">Figur 3.9 Gennemsnitligt nettobidrag i 2019 og med samme fordeling af beskæftigede, ledige og personer uden for arbejdsstyrken som i 2014
</t>
  </si>
  <si>
    <t>Nettobidrag med samme fordeling af 25-64-årige i beskæftigelse, ledige og uden for arbejdsstyrken som i 2014</t>
  </si>
  <si>
    <t>Anm.:  Se anmærkning til figur 3.8. Figuren viser faktisk gennemsnitligt nettobidrag og et beregnet nettobidrag med samme fordeling af 25-64 årige i beskæftigelse, ledige og uden for arbejdsstyrken som i 2014. Tallene over søjlerne angiver forskellen i 1.000 kr. pr. person mellem faktisk og alternative nettobidrag for gruppen.</t>
  </si>
  <si>
    <t>Heraf isoleret virkning af</t>
  </si>
  <si>
    <t>Tilknytning til arbejdsmarkedet</t>
  </si>
  <si>
    <t>Beskæftigelsesfrekvens</t>
  </si>
  <si>
    <t xml:space="preserve">Anm.: Beskæftigelsesfrekvensen er her opgjort ved lønmodtagerbeskæftigelsen i forhold til alle 25-64-årige i befolkningsgruppen opgjort i pågældende kvartal. </t>
  </si>
  <si>
    <t>Nye flygtninge i løbet af året</t>
  </si>
  <si>
    <t>Ændring i antal herboende flygtninge</t>
  </si>
  <si>
    <t>Figur 4.1 Ændring i antal herboende flygtninge og familiesammenførte til flygtninge</t>
  </si>
  <si>
    <t>Anm.: Flygtninge og familiesammenførte til flygtninge er i begge figurer opgjort under ét. Opgørelsen i figur 4.2 er beregnet på baggrund af opgørelsen i figur 4.1.</t>
  </si>
  <si>
    <t>Figur 4.2 Udvikling i antal flygtninge og familiesammenførte til flygtninge siden 1997</t>
  </si>
  <si>
    <t>Antal flygtninge og familiesammenførte</t>
  </si>
  <si>
    <t>Kapitel 3 - Udvikling i nettobidrag fra 2014 til 2019</t>
  </si>
  <si>
    <t>Kapitel 2 - Nettobidrag til de offentlige finanser i 2019</t>
  </si>
  <si>
    <t xml:space="preserve">Figur 4.3 Top-5 oprindeleslande for flygtninge og familiesammenførte til flygtninge, som har fået opholdstilladelse i Danmark i udvalgte år
</t>
  </si>
  <si>
    <t>Irak</t>
  </si>
  <si>
    <t>Afghanistan</t>
  </si>
  <si>
    <t>Somalia</t>
  </si>
  <si>
    <t>Jugoslavien</t>
  </si>
  <si>
    <t>Bosnien-Hercegovina</t>
  </si>
  <si>
    <t>Iran</t>
  </si>
  <si>
    <t>Serbien og Montenegro</t>
  </si>
  <si>
    <t>Syrien</t>
  </si>
  <si>
    <t>Eritrea</t>
  </si>
  <si>
    <t>Congo, Demokratiske Republik</t>
  </si>
  <si>
    <t>Pct.</t>
  </si>
  <si>
    <t xml:space="preserve">Anm.: Flygtninge og familiesammenførte til flygtninge er opgjort på baggrund af opholdsgrundlagsdata. For personer med flere opholdsgrundlag benyttes det første opholdsgrundlag. </t>
  </si>
  <si>
    <t>Figur 4.4 Nye flygtninge og familiesammenførte til flygtninge i udvalgte år efter køn</t>
  </si>
  <si>
    <t>Flygtninge</t>
  </si>
  <si>
    <t>Familiesammenførte til flygtninge</t>
  </si>
  <si>
    <t>0-14-årige</t>
  </si>
  <si>
    <t>15-24-årige</t>
  </si>
  <si>
    <t>25-34-årige</t>
  </si>
  <si>
    <t>35-54-årige</t>
  </si>
  <si>
    <t>55+-årige</t>
  </si>
  <si>
    <t>Gns. alder (højre akse)</t>
  </si>
  <si>
    <t>Figur 4.5 Nye flygtninge og familiesammenførte til flygtninge i udvalgte år efter alder</t>
  </si>
  <si>
    <t>Tabel 4.1 Herboende flygtninge og familiesammenførte til flygtninge i 2019, 1.000 helårspersoner</t>
  </si>
  <si>
    <t>Heraf</t>
  </si>
  <si>
    <t>I alt</t>
  </si>
  <si>
    <t>Opholdstid</t>
  </si>
  <si>
    <t>Under 25 år</t>
  </si>
  <si>
    <t>25-64 år</t>
  </si>
  <si>
    <t>65+ år</t>
  </si>
  <si>
    <t xml:space="preserve">Alle </t>
  </si>
  <si>
    <t>0-4 år</t>
  </si>
  <si>
    <t>5-14 år</t>
  </si>
  <si>
    <t>15-23 år</t>
  </si>
  <si>
    <t>Anm.: Opholdstiden angiver personers egen opholdstid i landet.</t>
  </si>
  <si>
    <t>Tabel 4.2 Gennemsnitligt nettobidrag for herboende flygtninge og familiesammenførte til flygtninge i 2019 efter opholdstid, 1.000 kr. pr. person</t>
  </si>
  <si>
    <t>Opholdstid </t>
  </si>
  <si>
    <t>Samlet</t>
  </si>
  <si>
    <t>Direkte personhenførbare indtægter og udgifter</t>
  </si>
  <si>
    <t>- Overførsler (b)</t>
  </si>
  <si>
    <t>- Individuelt offentligt forbrug (c)</t>
  </si>
  <si>
    <t>Indtægter og udgifter, der ikke er direkte personhenførbare</t>
  </si>
  <si>
    <t>Direkte personhenførbare indtægter- og udgifter (a+b+c)</t>
  </si>
  <si>
    <t>Samlet nettobidrag (a+b+c+d+e+f)</t>
  </si>
  <si>
    <t>Personer af dansk oprindelse</t>
  </si>
  <si>
    <t>Anm.: Som følge af afrunding summerer de enkelte delposter ikke nødvendigvis til totalen. 1) De umiddelbart personhenførbare skatter og afgifter omfatter indkomstskatter, ejendomsværdiskat, PAL-skat og registreringsafgift mv. 2) Virksomhedsskatter mv. omfatter bl.a. selskabsskat samt produktions-, import- og forbrugsskatter.  3)  Kollektivt offentligt forbrug omfatter bl.a. forsvarsudgifter og udgifter til vejnet og kollektiv trafik. 4) Øvrige indtægter og udgifter omfatter bl.a. sociale bidrag, subsidier, overførsler mellem ind- og udland og offentlige investeringer.</t>
  </si>
  <si>
    <t>Figur 4.6 Gennemsnitligt nettobidrag for flygtninge og familiesammenførte til flygtninge i 2019</t>
  </si>
  <si>
    <t>Gennemsnitligt nettobidrag</t>
  </si>
  <si>
    <t>Anm.: Personer er inddelt på baggrund af dominerede status i året i arbejdsmarkedsregnskabet.</t>
  </si>
  <si>
    <t>Alle 25-64-årige</t>
  </si>
  <si>
    <t>Indvandreret i 1997</t>
  </si>
  <si>
    <t>Indvandreret i 2001</t>
  </si>
  <si>
    <t>Indvandreret i 2005</t>
  </si>
  <si>
    <t>Indvandreret i 2009</t>
  </si>
  <si>
    <t>Indvandreret i 2013</t>
  </si>
  <si>
    <t>Indvandreret i 2017</t>
  </si>
  <si>
    <t>Anm.: Figuren viser forholdet mellem beskæftigede og alle i pågældende flygtningeårgang som opgjort ved primær tilknytning i den registerbaserede arbejdsstyrkestatistik (ligeledes for alle 25-64-årige). Med flygtningeårgang menes nye flygtninge og familiesammenførte til flygtninge i et givet år. Kun personer fra 25 til 64 år, der ikke er døde eller genudvandret inden for de første 10 års ophold, er inkluderet. De skraverede områder markerer perioder med højkonjunktur.</t>
  </si>
  <si>
    <t>Uden for 
arbejdsstyrken</t>
  </si>
  <si>
    <t>Figur 4.7 25-64-årige flygtninge og famliesammenførte til flygtninge med under fem års ophold</t>
  </si>
  <si>
    <t>Figur 4.8 Gennemsnitligt nettobidrag for flygtninge og familiesammenførte til flygtninge efter alder</t>
  </si>
  <si>
    <t xml:space="preserve">Mænd </t>
  </si>
  <si>
    <t xml:space="preserve">Anm.: De stiplede linjer i figur 4.8 angiver gennemsnitlige nettobidrag. På grund af datagrundlag er figur 4.8 kun for flygtninge og familiesammenførte til flygtninge mellem 3 år og 70 år. Figuren for 2019.  </t>
  </si>
  <si>
    <t>Flygtninge og familiesammenførte til flygtninge</t>
  </si>
  <si>
    <t>Figur a Personer med dansk oprindelse samt flygtninge og familiesammenførte efter alder</t>
  </si>
  <si>
    <t>Nettobidrag med samme aldersfordeling som personer med dansk oprindelse</t>
  </si>
  <si>
    <t>Figur b Gennemsnitligt nettobidrag for flygtninge og familiesammenførte til flygtninge</t>
  </si>
  <si>
    <t>- Indkomstskatter</t>
  </si>
  <si>
    <t>- Øvrige skatter og afgifter</t>
  </si>
  <si>
    <t>- Syge- og barselsdagpenge</t>
  </si>
  <si>
    <t>- Folkepension (inkl. efterløn)</t>
  </si>
  <si>
    <t xml:space="preserve">Anm.:Se anmærkningen til figur 4.3. 1) Afgifter omfatter her registreringsafgift, ejer- og vægtafgift og kapitalafgifter.  2) Kontanthjælp mv. omfatter skattepligtig og skattefri kontanthjælp, selvforsørgelses- og hjemrejseydelse, uddannelseshjælp, revalidering og ressourceforløbsydelse.  3) Øvrige overførselsudgifter dækker bl.a. over børne- og ungeydelse, børnetilskud mv. og boligstøtte
</t>
  </si>
  <si>
    <t xml:space="preserve">Tabel 4.3 Gennemsnitlige direkte personhenførbare skatter-, afgifter og overførsler for flygtninge og familiesammenførte til flygtninge i 2019 efter opholdstid, 1.000 kr. pr. person </t>
  </si>
  <si>
    <t>Figur 4.9 Socioøkonomisk status for 25-64-årige flygtninge og familiesammenførte efter opholdstid</t>
  </si>
  <si>
    <t>Opholdstid: 0-4 år</t>
  </si>
  <si>
    <t>Opholdstid: 5-14 år</t>
  </si>
  <si>
    <t>Opholdstid: 15-22 år</t>
  </si>
  <si>
    <t xml:space="preserve">Anm.: Flygtninge og familiesammenførte til flygtninge er inddelt på baggrund af dominerende status i året som opgjort i arbejdsmarkedsregnskabet. Figuren dækker 2019. </t>
  </si>
  <si>
    <t>Figur 4.10 Samlede udgifter til offentlige service for flygtninge og familiesammenførte til flygtninge efter alder</t>
  </si>
  <si>
    <t>Mio. kr.</t>
  </si>
  <si>
    <t>Daginstitution</t>
  </si>
  <si>
    <t>Beskæftigelsesindsats</t>
  </si>
  <si>
    <t>Asyl og integration</t>
  </si>
  <si>
    <t>Øvrigt indiv. off. forbrug</t>
  </si>
  <si>
    <t xml:space="preserve">Anm.: På grund af datagrundlag dækker figuren kun 3-70-årige. Figuren dækker 2019. </t>
  </si>
  <si>
    <t>Tabel 4.4 Gennemsnitlige offentlige serviceudgifter til herboende flygtninge og familiesammenførte til flygtninge i 2019 efter opholdstid, 1.000 kr. pr. person</t>
  </si>
  <si>
    <t>Individuelt offentligt forbrug</t>
  </si>
  <si>
    <t>- Personhenførbare skatter og afgifter</t>
  </si>
  <si>
    <t>- Overførsler</t>
  </si>
  <si>
    <t>Individuelt offentligt forbrug (b)</t>
  </si>
  <si>
    <t>Kollektivt offentligt forbrug (d)</t>
  </si>
  <si>
    <t>Øvrige indtægter og udgifter, netto (e)</t>
  </si>
  <si>
    <t>- Øvrige indtægter</t>
  </si>
  <si>
    <t>Samlet nettobidrag (a+b+c+d+e)</t>
  </si>
  <si>
    <t>Personhenførbare skatter, afgifter og overførsler, netto (a)</t>
  </si>
  <si>
    <t xml:space="preserve">Tabel 4.5 Gennemsnitligt nettobidrag for flygtninge og familiesammenførte til flygtninge efter opholdstid i 2019, 1.000 kr. pr. person </t>
  </si>
  <si>
    <t>Anm.: Som følge af afrundning summer de enkelte delposter ikke nødvendigvis til totalen. 1) De umiddelbart personhenførbare skatter og afgifter omfatter indkomstskatter, ejendomsværdiskat, PAL-skat og registreringsafgift mv. 2) Virksomhedsskatter mv. omfatter bl.a. selskabsskat samt produktions-, import- og forbrugsskatter. 3) Kollektivt offentligt forbrug omfatter bl.a. forsvarsudgifter og udgifter til vejnet og kollektiv trafik. 4) Øvrige indtægter og udgifter omfatter bl.a. sociale bidrag, subsidier, overførsler mellem ind- og udland og offentlige investeringer.</t>
  </si>
  <si>
    <t>Bilag - tabel B1,  Gennemsnitlige offentlige indtægter- og udgifter efter herkomst, 1.000 kr. pr. person, 2019</t>
  </si>
  <si>
    <t>Indtægter i alt (a)</t>
  </si>
  <si>
    <t xml:space="preserve">Kollektivt offentligt forbrug </t>
  </si>
  <si>
    <t>Udgifter i alt (b)</t>
  </si>
  <si>
    <t>Nettobidrag (a-b)</t>
  </si>
  <si>
    <t>Bilag - tabel B2,  Indvandrere og efterkommeres nettobidrag efter oprindelsesland, 2017-2019</t>
  </si>
  <si>
    <t>- Polen</t>
  </si>
  <si>
    <t>- Tyskland</t>
  </si>
  <si>
    <t>- Rumænien</t>
  </si>
  <si>
    <t>- Norge</t>
  </si>
  <si>
    <t>- Storbritannien</t>
  </si>
  <si>
    <t>- Sverige</t>
  </si>
  <si>
    <t>- Litauen</t>
  </si>
  <si>
    <t>- Bulgarien</t>
  </si>
  <si>
    <t>- USA</t>
  </si>
  <si>
    <t>- Italien</t>
  </si>
  <si>
    <t>- Island</t>
  </si>
  <si>
    <t>- Nederlandene</t>
  </si>
  <si>
    <t>- Frankrig</t>
  </si>
  <si>
    <t>- Spanien</t>
  </si>
  <si>
    <t>- Ungarn</t>
  </si>
  <si>
    <t>- Letland</t>
  </si>
  <si>
    <t>Bilag - tabel B3, Indvandrere og efterkommeres nettobidrag efter køn og alder, 2017-2019</t>
  </si>
  <si>
    <t xml:space="preserve">Heraf kvinder </t>
  </si>
  <si>
    <t xml:space="preserve">Heraf mænd </t>
  </si>
  <si>
    <t>Bilag - tabel B4, Indvandreres nettobidrag efter oprindelsesland og opholdsgrundlag, 2017-2019</t>
  </si>
  <si>
    <t xml:space="preserve">Vestlige lande i alt </t>
  </si>
  <si>
    <t>- Erhverv</t>
  </si>
  <si>
    <t>- Familiesammenført</t>
  </si>
  <si>
    <t>- Studie mv.</t>
  </si>
  <si>
    <t>- Øvrige</t>
  </si>
  <si>
    <t>Boks 4.1 Figur a Beskæftigelsesfrekvens blandt flygtninge og familiesammenførte til flygtninge for udvalgte flygtninge-årgange</t>
  </si>
  <si>
    <t>Boks 4.2 Figur a Personer med dansk oprindelse samt flygtninge og familiesammenførte efter alder</t>
  </si>
  <si>
    <t>Boks 4.2 Figur b Gennemsnitligt nettobidrag for flygtninge og familiesammenførte til flygtninge</t>
  </si>
  <si>
    <t>Anm.: Figuren viser afstanden i pct.-point i beskæftigelses-frekvens i forhold til personer med dansk oprindelse fra figur 2.19. Figuren er for 2019. Kun 25-64-årige i figuren.</t>
  </si>
  <si>
    <t>Kapitel 4 - Nettobidrag for herboende flygtninge og familiesammenførte til flygtninge</t>
  </si>
  <si>
    <t>Bilag</t>
  </si>
  <si>
    <t>Anm.: Tallene dækker 2019</t>
  </si>
  <si>
    <t xml:space="preserve">Anm.: Personer over 95 år er indeholdt i 95-årige. Tal er for 2019. </t>
  </si>
  <si>
    <t xml:space="preserve">Anm.: Figuren er en såkaldt fordelingsfunktion, der illustrerer, hvor stor en andel af gruppen, der er under et vist alderstrin. Figuren viser fx, at ca. 95 pct. af efterkommere var under 40 år i 2019, illustreret ved de stiplede linjer. Personer over 90 år er her indeholdt i gruppen af 90-årige. Overordnet set er der ikke stor forskel på aldersfordelingen inden for gruppen af indvandrere opdelt på vestlige- og ikke-vestlige lande, mens der er lidt større forskel på vestlige efterkommere i forhold til ikke-vestlige efterkommere, jf. også kapitel 3 nedenfor. Tallene er for 2019.
</t>
  </si>
  <si>
    <t>Anm.: Tallene indeholder kun lande med mindst 5.000 herboende helårspersoner i 2019.</t>
  </si>
  <si>
    <t>Anm.: Tallene viser kun indvandrere med studie som første opholdsgrundlag opgjort i 2019.</t>
  </si>
  <si>
    <t>Anm.: Antal personer er afrundet til nærmeste 1.000, mens lønsum og velstandsbidrag er afrundet til nærmeste 10 mia. kr. Den anførte lønsum afspejler gruppens samlede arbejdsmarkedsbidragspligtige indkomst og indeholder således også indkomst fra selvstændig virksomhed.</t>
  </si>
  <si>
    <t>Boks 1.1 Tabel a Nøgletal for indvandrere og efterkommere i 2019</t>
  </si>
  <si>
    <t xml:space="preserve">Antal i befolkningen (1.000 helårspersoner) </t>
  </si>
  <si>
    <t xml:space="preserve">Antal i arbejdsstyrke (1.000 fuldtidspersoner) </t>
  </si>
  <si>
    <t xml:space="preserve">Beskæftigede (1.000 fuldtidspersoner) </t>
  </si>
  <si>
    <t>Lønsum (samlet arbejdsindkomst, mia. kr.)</t>
  </si>
  <si>
    <t>Velstandsbidrag fra beskæftigede målt ved BNP (mia. kr.)</t>
  </si>
  <si>
    <t>Indvandrere og
efterkommere</t>
  </si>
  <si>
    <t>Andel af alle i 
befolkningen (pct.)</t>
  </si>
  <si>
    <t>Figur 2.24 Gennemsnitligt nettobidrag for beskæftigede 25-64 årige efter timeløn, 2019</t>
  </si>
  <si>
    <t xml:space="preserve">Anm.: Figurerne indeholder kun 25-64 årige med beskæftigelse som dominerende status i løbet af året som opgjort i arbejdsmarkedsregnskabet. Timelønnen er opgjort på baggrund af det brede lønbegreb som opgjort i lønmodtagerbeskæftigelsen. I figur 2.25 angiver yderste højre søjle lønmodtagere med en timeløn over 500 kr. pr. time. </t>
  </si>
  <si>
    <t>125-150</t>
  </si>
  <si>
    <t>175-200</t>
  </si>
  <si>
    <t>225-250</t>
  </si>
  <si>
    <t>275-300</t>
  </si>
  <si>
    <t>325-350</t>
  </si>
  <si>
    <t>375-400</t>
  </si>
  <si>
    <t>425-450</t>
  </si>
  <si>
    <t>475-500</t>
  </si>
  <si>
    <t>&gt;500</t>
  </si>
  <si>
    <t>100-125</t>
  </si>
  <si>
    <t>150-175</t>
  </si>
  <si>
    <t>200-225</t>
  </si>
  <si>
    <t>250-275</t>
  </si>
  <si>
    <t>300-325</t>
  </si>
  <si>
    <t>350-375</t>
  </si>
  <si>
    <t>400-425</t>
  </si>
  <si>
    <t>450-475</t>
  </si>
  <si>
    <t>Figur 2.25 Fordeling af herkomstgrupper efter timeløn</t>
  </si>
  <si>
    <t>Figur 2.26 Faktisk gennemsnitligt nettobidrag og med timelønsfordeling som personer med dansk oprindelse</t>
  </si>
  <si>
    <t>Figur 2.27 Samlet nettobidrag for beskæftigede indvandrere og med timelønsfordeling som personer med dansk oprindelse</t>
  </si>
  <si>
    <t>Kilde: Økonomisk Redegørelse, marts 2023.</t>
  </si>
  <si>
    <t>Ved korrektion</t>
  </si>
  <si>
    <t xml:space="preserve">Gns. nettobidrag, 1.000 kr. </t>
  </si>
  <si>
    <t>-Heraf vestlige lande</t>
  </si>
  <si>
    <t>-Heraf MENAPT-lande</t>
  </si>
  <si>
    <t>-Heraf øvrige ikke-vestlige lande</t>
  </si>
  <si>
    <t xml:space="preserve">Anm.: De isolerede virkninger fra alder, opholdsgrundlag, forskel i beskæftigelsesfrekvens, timelønsfordeling og særlige poster afspejler regneeksemplerne som illustreret i henholdsvis figur 2.7, figur 2.13, figur 2.21, figur 2.26 og tabel 2.2. Regneeksemplet med beskæftigelsesfrekvens og timelønfordeling er kun 25-64 årige, hvor timelønsfordelingen kun er lavet for personer med beskæftigelse som dominerende status i løbet af året som opgjort i arbejdsmarkedsregnskabet. De isolerede virkninger af regneeksemplerne er ikke additive, dvs. kan ikke umiddelbart lægges sammen til en samlet virkning. Tabellen viser 2019. </t>
  </si>
  <si>
    <t>Timelønsfordeling</t>
  </si>
  <si>
    <t>Tabel 3.1 Befolkningen opdelt på herkomst, 2014 og 2019 (1.000 helårspersoner)</t>
  </si>
  <si>
    <t>Anm.: På grund af afrunding kan de angivne totaler afvige fra summen af delementerne.</t>
  </si>
  <si>
    <t xml:space="preserve">Tabel 3.2 Nettobidrag til de offentlige finanser opdelt på herkomst, 2014-2019  </t>
  </si>
  <si>
    <t>Anm.:  Figurerne indeholder kun 25-64 årige med beskæftigelse som dominerende status i løbet af året som opgjort i arbejdsmarkedsregnskabet. Timelønningerne er opregnet til 2019-niveau med udviklingen i gennemsnitslønnen på DA-området. I figur 3.10 angiver yderste højre søjle lønmodtagere med en timeløn over 500 kr./time.</t>
  </si>
  <si>
    <t xml:space="preserve">Figur 3.11 Gennemsnitligt nettobidrag i 2019 for indvandrere og med lønfordeling som i 2014
</t>
  </si>
  <si>
    <t xml:space="preserve">Figur 3.10 Timelønsfordeling for ikke-vestlige indvandrere, 2014 og 2019
</t>
  </si>
  <si>
    <t>Beregnet nettobidrag med samme lønfordeling som i 2014</t>
  </si>
  <si>
    <t>Anm.: De gennemsnitlige nettobidrag er opregnet til 2019-niveau med udviklingen i nominelt BNP. De isolerede bidrag fra alder, opholdsgrundlag, tilknytning til arbejdsmarkedet og timelønsfordeling afspejler bidragene fra de hypotetiske regneeksempler som illustreret i henholdsvis figur 3.3, figur 3.7, figur 3.9 og figur 3.11 (med omvendt fortegn, dvs. bidrag til udviklingen i 2019 i forhold til 2014). De isolerede bidrag er ikke additive, dvs. kan ikke umiddelbart lægges sammen til en samlet virkning. Bidraget fra tilknytning til arbejdsmarkedet er kun lavet for personer i alderen 25-64 år, og bidraget for timelønsfordeling er kun opgjort for 25-64-årige med beskæftigelse som dominerende status i løbet af året som opgjort i arbejdsmarkedsregnskabet.</t>
  </si>
  <si>
    <t>Rusland</t>
  </si>
  <si>
    <t>&lt;100</t>
  </si>
  <si>
    <t>Tabel 2.1 Nettobidrag til de offentlige finanser efter herkomst, 2019</t>
  </si>
  <si>
    <t>Figur 2.24 Gennemsnitligt nettobidrag for beskæftigede 25-64 årige fordelt efter timeløn</t>
  </si>
  <si>
    <t>Figur 2.26 Faktisk gennemsnitligt nettobidrag og med timelønfordeling som personer med dansk oprindelse</t>
  </si>
  <si>
    <t>Figur 2.27 Faktisk samlet nettobidrag for indvandrere og med timelønsfordeling som personer med dansk oprindelse</t>
  </si>
  <si>
    <t>Tabel 3.1 Befolkningen opdelt på herkomst, 2014 og 2019</t>
  </si>
  <si>
    <t>Tabel 3.2 Nettobidrag til de offentlige finanser opdelt på herkomst, 2014-2019</t>
  </si>
  <si>
    <t>Tabel 3.3 Gennemsnitligt nettobidrag til de offentlige finanser i 2014 og 2019 efter herkomst</t>
  </si>
  <si>
    <t>Boks 3.1 Figur a Beskæftigelsesfrekvens for 25-64-årige indvandrere 1. halvår 2019-1. halvår 2022</t>
  </si>
  <si>
    <t>Boks 3.1 Figur b Beskæftigelsesfrekvens for 25-64-årige efterkommere 1. halvår 2019-1. halvår 2022</t>
  </si>
  <si>
    <t>Figur a Beskæftigelsesfrekvens for 25-64-årige indvandrere, 1. halvår 2019-1. halvår 2022</t>
  </si>
  <si>
    <t>Figur b Beskæftigelsesfrekvens for 25-64-årige efterkommere, 1. halvår 2019-1. halvår 2022</t>
  </si>
  <si>
    <t>Figur 3.10 Timelønsfordeling for ikke-vestlige indvandrere, 2014 og 2019</t>
  </si>
  <si>
    <t>Figur 3.11 Gennemsnitligt nettobidrag i 2019 for indvandrere og med lønfordeling som i 2014</t>
  </si>
  <si>
    <t>Figur 2.15 Tilknytning til arbejdsmarkedet for indvandrere efter opholdsgrundlag, 2019</t>
  </si>
  <si>
    <t xml:space="preserve">Tabel 3.3 Gennemsnitligt nettobidrag til de offentlige finanser i 2014 og 2019 efter herkomst
</t>
  </si>
  <si>
    <t>Boks 1.1 Tabel a nøgletal for indvandrere og efterkommere</t>
  </si>
  <si>
    <t>Anm.: Personer er opdelt på baggrund af deres dominerende status i året som opgjort i arbejdsmarkedsregnskabet. Kun 25-64 årige. Figuren viser 2019.</t>
  </si>
  <si>
    <t>Timeløn</t>
  </si>
  <si>
    <t>Kilde: Økonomisk Redegørelse, marts 2023</t>
  </si>
  <si>
    <t>Pensionsafkastskat</t>
  </si>
  <si>
    <t>Nettorenter og udbytter (eksl. Nordsø)</t>
  </si>
  <si>
    <t>Anm.: Tallene for 2014-2018 er opregnet til 2019-niveau med udviklingen i nominelt BNP. Afrundet til hele mia. kr. På grund af afrunding kan de angivne totaler afvige fra summen af delelementerne. Tallene er ikke renset for konjunkturer og andre midlertidige forhold. Det kan navnlig give store årlige udsving i det beregnede nettobidrag for personer af dansk oprindelse. 
1) MENAPT er en international gruppering af lande fra Mellemøsten og Nordafrika samt Tyrkiet. MENAPT-lande omfatter igennem hele analysen følgende lande: Syrien, Kuwait, Libyen, Saudi- Arabien, Libanon, Somalia, Irak, Qatar, Sudan, Bahrain, Djibouti, Jordan, Algeriet, Forenede Arabi- ske Emirater, Tunesien, Egypten, Marokko, Iran, Yemen, Mauretanien, Oman, Afghanistan, Paki- stan og Tyrkiet. Fra 2022 indgår Palæstina, Gaza, Vestbredden og Østjerusalem i Udlændinge- og Integrationsministeriets afgrænsning af MENAPT-lande. Da denne opdeling er mulig at lave på data fra 2022, indgår de ikke afgrænsningen af MENAPT-lande, som benyttes i denne analyse.</t>
  </si>
  <si>
    <t xml:space="preserve">Tabel 2.1 Nettobidrag til de offentlige finanser efter herkomst, 2019
</t>
  </si>
  <si>
    <t>Anm.: På grund af afrunding kan summerne afvige fra totalen.</t>
  </si>
  <si>
    <t>Nettobidrag blandt 
MENAPT-indvandrere</t>
  </si>
  <si>
    <t>Nettobidrag blandt 
vestlige indvandrere</t>
  </si>
  <si>
    <t>Gennemsnitlig nettobidrag 
(1.000 kr. pr. person)</t>
  </si>
  <si>
    <t>Anm.: Se anmærkning til figur 2.7.</t>
  </si>
  <si>
    <t>Anm.:  Erhverv omfatter personer med opholdstilladelse efter internationale rekrutteringsordninger, mens
øvrige består af indvandrere, som er kommet til Danmark før 1997 eller fra nordiske lande og
EU/EØS. Personer fra EU/EØS, som er kommet med henblik på erhverv eller studie, indgår dog
under hhv. Erhverv og Studie mv. For personer med flere opholdsgrundlag er det første grundlag
benyttet. Begge figurer viser 2019.</t>
  </si>
  <si>
    <t>Anm.: De alternative nettobidrag i begge figurer er beregnet i det hypotetiske scenarie, hvor MENAPT- og øvrige ikke-vestlige indvandrere har samme fordeling efter opholdsgrundlag som vestlige indvandrere i 2019. Tallene over søjlerne angiver forskellen i henholdsvis 1.000 kr. pr. person og samlet nettobidrag mellem gruppernes faktiske nettobidrag og det hypotetiske nettobidrag med samme fordeling efter opholdsgrundlag som vestlige invandrere. Begge figurer viser 2019.</t>
  </si>
  <si>
    <t>Anm.: Se anmærkning til figur 2.9 og figur 2.10. Begge figurer er opgjort på baggrund af den dominerende status i året som opgjort i arbejdsmarkedsregnskabet. Begge figurer er afgrænset til kun at omfatte 25-64-årige.</t>
  </si>
  <si>
    <t>Anm.: Anm.: Se anmærkning til figur 2.9 og figur 2.10. Begge figurer er opgjort på baggrund af den dominerende status i året som opgjort i arbejdsmarkedsregnskabet. Begge figurer er afgrænset til kun at omfatte 25-64-årige.</t>
  </si>
  <si>
    <t>Anm.: Figur 2.19 viser andelen med beskæftigelse som dominerende status i året i arbejdsmarkedsregnskabet
i forhold til alle i aldersgruppen. Figur 2.20 viser afstanden i pct.-point i beskæftigelsesfrekvens
i forhold til personer med dansk oprindelse fra figur 2.19. Begge figurer er for 2019. Kun
25-64-årige i begge figurer.</t>
  </si>
  <si>
    <t>Anm.: Kun 25-64 årige i begge figurer. De alternative nettobidrag i begge figurer er beregnet i det scenarie,
hvor afstanden i beskæftigelsesfrekvens i forhold til personer med dansk oprindelse på de enkelte
alderstrin antages henholdsvis halvt og helt lukket. Tallene over de blå søjler viser forskellen i
henholdsvis 1.000 kr. pr. person og mia. kr. mellem faktisk nettobidrag og det alternative scenarie
med samme beskæftigelsesfrekvens som personer med dansk oprindelse. Studerende er ikke
inkluderet i beregningerne. Tilgangen i beskæftigelse antages at ske blandt personer uden for
arbejdsstyrken. Begge figurer viser 2019.</t>
  </si>
  <si>
    <t>Anm.: Kun 25-64 årige i begge figurer. De alternative nettobidrag i begge figurer er beregnet i det scenarie, hvor afstanden i beskæftigelsesfrekvens i forhold til personer med dansk oprindelse på de enkelte alderstrin antages henholdsvis halvt og helt lukket. Tallene over de blå søjler viser forskellen i
henholdsvis 1.000 kr. pr. person og mia. kr. mellem faktisk nettobidrag og det alternative scenarie
med samme beskæftigelsesfrekvens som personer med dansk oprindelse. Studerende er ikke
inkluderet i beregningerne. Tilgangen i beskæftigelse antages at ske blandt personer uden for
arbejdsstyrken. Begge figurer viser 2019.</t>
  </si>
  <si>
    <t xml:space="preserve">Figur 2.23 Beskæftigelsesfrekvens for 25-64 årige personer af dansk oprindelse og indvandrere efter køn
</t>
  </si>
  <si>
    <t>Gennemsnitligt nettobidrag 
(kr. pr. person)</t>
  </si>
  <si>
    <t>Figur 2.25 Fordeling af herkomstgrupper efter timeløn, 2019</t>
  </si>
  <si>
    <t>Anm.: Tallene over søjlerne viser forskellen i henholdsvis 1.000 kr. pr. person og mia. kr. mellem faktisk nettobidrag og det hypotetiske scenarie med samme timelønsfordeling som lønmodtagere med dansk oprindelse. Begge figur viser 2019 og dækker kun 25-64 årige med beskæftigelse som
dominerende status i løbet af året som opgjort i arbejdsmarkedsregnskabet.</t>
  </si>
  <si>
    <t>Nettobidrag med samme lønfordeling som personer med dansk oprindelse</t>
  </si>
  <si>
    <t>Faktisk offentlig saldo (pct. af BNP)</t>
  </si>
  <si>
    <t>Strukturel offentlig saldo (pct. af strukturelt BNP)</t>
  </si>
  <si>
    <t>Figur 2.29 Faktisk offentlig saldo i 2019 og renset for afvigelser fra skønnede strukturelle niveauer for udvalgte poster</t>
  </si>
  <si>
    <t>Ændring fra 2014 til 2019 (pct.)</t>
  </si>
  <si>
    <t>Ændring fra 2014 til 2019</t>
  </si>
  <si>
    <t xml:space="preserve">Anm.: Tallene er opregnet til 2019-niveau med udviklingen i nominelt BNP. </t>
  </si>
  <si>
    <t>Ændring 2014-2019</t>
  </si>
  <si>
    <t>Kilde: Danmarks Statistik og egne beregninger</t>
  </si>
  <si>
    <t>Personhenførbare skatter og afgifter (a)</t>
  </si>
  <si>
    <t xml:space="preserve">Netto: skatter og afgifter - overførsler (a+b) </t>
  </si>
  <si>
    <t>Overførsler (b)</t>
  </si>
  <si>
    <t>Virksomhedsskatter (c)</t>
  </si>
  <si>
    <t>Døde og udvandrede flygtninge i løbet af året</t>
  </si>
  <si>
    <t>Personer</t>
  </si>
  <si>
    <t>Kilde: Egne beregninger på baggrund registerdata fra Danmarks Statistik.</t>
  </si>
  <si>
    <t>Land</t>
  </si>
  <si>
    <t xml:space="preserve">Anm.: Figur 4.7 på baggrund af dominerede status i året i arbejdsmarkedsregnskabet. De stiplede linjer i figur 4.8 angiver gennemsnitlige nettobidrag. På grund af datagrundlag er figur 4.8 kun for flygtninge og familiesammenførte til flygtninge mellem 3 år og 70 år. Begge figurer for 2019.  </t>
  </si>
  <si>
    <t>Mænd, gns.</t>
  </si>
  <si>
    <t>Kvinder, gns.</t>
  </si>
  <si>
    <t>Figur a Beskæftigelsesfrekvens blandt flygtninge og familiesammenførte til flygtninge for udvalgte flygtningeårgange</t>
  </si>
  <si>
    <t xml:space="preserve">Anm.: Personer over 90 år i figur a er indeholdt i 90-årige. Begge figurer for 2019. </t>
  </si>
  <si>
    <t>Anm.: Som følge af afrunding summerer de enkelte delposter ikke nødvendigvis til de samlede indtægter og udgifter, ligesom summen af herkomstgrupperne ikke nødvendigvis summerer til hele befolkningen.</t>
  </si>
  <si>
    <t>Nettobidrag (mia. kr., 2019-niveau)</t>
  </si>
  <si>
    <t>Gennemsnitlig nettobidrag (1.000 kr. pr. person, 2019-niveau)</t>
  </si>
  <si>
    <t>Anm.: un lande med flere end 5.000 herboende indvandrere og efterkommere. Nettobidraget er opregnet til 2019-niveau med udviklingen i nominelt BNP.</t>
  </si>
  <si>
    <t>Anm.: Grupper er kun inkluderet, hvis der er over 500 helårspersoner. Nettobidraget er opregnet til 2019-niveau med udviklingen i nominelt BNP.</t>
  </si>
  <si>
    <t>Tyrkiet</t>
  </si>
  <si>
    <t>Libanon</t>
  </si>
  <si>
    <t>Pakistan</t>
  </si>
  <si>
    <t>Marokko</t>
  </si>
  <si>
    <t>Vietnam</t>
  </si>
  <si>
    <t>Kina</t>
  </si>
  <si>
    <t>Indien</t>
  </si>
  <si>
    <t>Ukraine</t>
  </si>
  <si>
    <t>Thailand</t>
  </si>
  <si>
    <t>Filippinerne</t>
  </si>
  <si>
    <t>Sri Lanka</t>
  </si>
  <si>
    <t>Nordmakedonien</t>
  </si>
  <si>
    <t>-Under 10 år</t>
  </si>
  <si>
    <t>-10-19 år</t>
  </si>
  <si>
    <t>-20-29 år</t>
  </si>
  <si>
    <t>-30-39 år</t>
  </si>
  <si>
    <t>-40-49 år</t>
  </si>
  <si>
    <t>-50-59 år</t>
  </si>
  <si>
    <t>-60-69 år</t>
  </si>
  <si>
    <t>-70-79 år</t>
  </si>
  <si>
    <t>-80-89 år</t>
  </si>
  <si>
    <t>-90 år eller derover</t>
  </si>
  <si>
    <r>
      <t xml:space="preserve">Figuren viser faktisk </t>
    </r>
    <r>
      <rPr>
        <sz val="11"/>
        <rFont val="Calibri"/>
        <family val="2"/>
        <scheme val="minor"/>
      </rPr>
      <t>og et hypotetisk beregnet gennemsnitlig nettobidrag med samme aldersfordeling som gruppen af personer med dansk oprindelse på baggrund af en udglattet aldersfordeling, dvs. et såkaldt aldersstandardiseret nettobidrag.</t>
    </r>
    <r>
      <rPr>
        <u/>
        <sz val="11"/>
        <color rgb="FF008080"/>
        <rFont val="Calibri"/>
        <family val="2"/>
        <scheme val="minor"/>
      </rPr>
      <t xml:space="preserve"> </t>
    </r>
    <r>
      <rPr>
        <sz val="11"/>
        <color theme="1"/>
        <rFont val="Calibri"/>
        <family val="2"/>
        <scheme val="minor"/>
      </rPr>
      <t xml:space="preserve">Tallene over søjlerne angiver forskellen i 1.000 kr. pr. person mellem gruppernes faktiske og aldersstandardiserede nettobidrag. Se boks 3.2 i </t>
    </r>
    <r>
      <rPr>
        <i/>
        <sz val="11"/>
        <color theme="1"/>
        <rFont val="Calibri"/>
        <family val="2"/>
        <scheme val="minor"/>
      </rPr>
      <t xml:space="preserve">Økonomisk analyse: Indvandreres nettobidrag til de offentlige finanser </t>
    </r>
    <r>
      <rPr>
        <sz val="11"/>
        <color theme="1"/>
        <rFont val="Calibri"/>
        <family val="2"/>
        <scheme val="minor"/>
      </rPr>
      <t xml:space="preserve">(Finansministeriet 2017) for yderligere om beregningsmetoden. Figuren viser 2019. </t>
    </r>
  </si>
  <si>
    <t>Figuren viser faktiske nettobidrag i 2019 og et hypotetisk beregnet nettobidrag med samme aldersfordeling inden for gruppen som i 2014 på baggrund af en udglattet aldersfordeling, dvs. et såkaldt aldersstandardiseret nettobidrag. Tallene over søjlerne angiver forskellen i 1.000 kr. pr. person mellem det faktiske og alternative nettobidrag for gruppen med samme aldersfordeling som i 2014. Se desuden anmærkning til figur 2.7.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</si>
</sst>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3" formatCode="_-* #,##0.00_-;\-* #,##0.00_-;_-* &quot;-&quot;??_-;_-@_-"/>
    <numFmt numFmtId="164" formatCode="_-* #,##0.0_-;\-* #,##0.0_-;_-* &quot;-&quot;??_-;_-@_-"/>
    <numFmt numFmtId="165" formatCode="_-* #,##0_-;\-* #,##0_-;_-* &quot;-&quot;??_-;_-@_-"/>
    <numFmt numFmtId="166" formatCode="0.0"/>
    <numFmt numFmtId="167" formatCode="_ * #,##0.00_ ;_ * \-#,##0.00_ ;_ * &quot;-&quot;??_ ;_ @_ "/>
    <numFmt numFmtId="168" formatCode="_([$€-2]\ * #,##0.00_);_([$€-2]\ * \(#,##0.00\);_([$€-2]\ * &quot;-&quot;??_)"/>
    <numFmt numFmtId="169" formatCode="#,##0.0"/>
    <numFmt numFmtId="170" formatCode="#0.0"/>
  </numFmts>
  <fonts count="42" x14ac:knownFonts="1">
    <font>
      <sz val="11"/>
      <color theme="1"/>
      <name val="Calibri"/>
      <family val="2"/>
      <scheme val="minor"/>
    </font>
    <font>
      <sz val="11"/>
      <color theme="1"/>
      <name val="Calibri"/>
      <family val="2"/>
      <scheme val="minor"/>
    </font>
    <font>
      <sz val="7"/>
      <color rgb="FF000000"/>
      <name val="Arial"/>
      <family val="2"/>
    </font>
    <font>
      <i/>
      <sz val="7"/>
      <color rgb="FF000000"/>
      <name val="Arial"/>
      <family val="2"/>
    </font>
    <font>
      <sz val="11"/>
      <color rgb="FFFF0000"/>
      <name val="Calibri"/>
      <family val="2"/>
      <scheme val="minor"/>
    </font>
    <font>
      <u/>
      <sz val="10"/>
      <color indexed="12"/>
      <name val="Arial"/>
      <family val="2"/>
    </font>
    <font>
      <sz val="10"/>
      <name val="Arial"/>
      <family val="2"/>
    </font>
    <font>
      <sz val="12"/>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52"/>
      <name val="Calibri"/>
      <family val="2"/>
    </font>
    <font>
      <sz val="10"/>
      <name val="Helv"/>
    </font>
    <font>
      <b/>
      <sz val="18"/>
      <color indexed="56"/>
      <name val="Cambria"/>
      <family val="2"/>
    </font>
    <font>
      <sz val="11"/>
      <color indexed="10"/>
      <name val="Calibri"/>
      <family val="2"/>
    </font>
    <font>
      <sz val="10"/>
      <color theme="1"/>
      <name val="Verdana"/>
      <family val="2"/>
    </font>
    <font>
      <i/>
      <sz val="11"/>
      <color theme="1"/>
      <name val="Calibri"/>
      <family val="2"/>
      <scheme val="minor"/>
    </font>
    <font>
      <b/>
      <sz val="11"/>
      <color theme="1"/>
      <name val="Calibri"/>
      <family val="2"/>
      <scheme val="minor"/>
    </font>
    <font>
      <b/>
      <sz val="18"/>
      <color theme="0"/>
      <name val="Calibri"/>
      <family val="2"/>
      <scheme val="minor"/>
    </font>
    <font>
      <u/>
      <sz val="11"/>
      <color theme="10"/>
      <name val="Calibri"/>
      <family val="2"/>
      <scheme val="minor"/>
    </font>
    <font>
      <u/>
      <sz val="14"/>
      <color theme="0"/>
      <name val="Calibri"/>
      <family val="2"/>
      <scheme val="minor"/>
    </font>
    <font>
      <sz val="11"/>
      <color rgb="FF000000"/>
      <name val="Calibri"/>
      <family val="2"/>
      <scheme val="minor"/>
    </font>
    <font>
      <b/>
      <u/>
      <sz val="14"/>
      <color theme="1"/>
      <name val="Calibri"/>
      <family val="2"/>
      <scheme val="minor"/>
    </font>
    <font>
      <b/>
      <u/>
      <sz val="12"/>
      <color theme="1"/>
      <name val="Calibri"/>
      <family val="2"/>
      <scheme val="minor"/>
    </font>
    <font>
      <u/>
      <sz val="11"/>
      <color theme="1"/>
      <name val="Calibri"/>
      <family val="2"/>
      <scheme val="minor"/>
    </font>
    <font>
      <sz val="11"/>
      <name val="Calibri"/>
      <family val="2"/>
      <scheme val="minor"/>
    </font>
    <font>
      <b/>
      <sz val="18"/>
      <color theme="3"/>
      <name val="Calibri"/>
      <family val="2"/>
      <scheme val="minor"/>
    </font>
    <font>
      <b/>
      <sz val="22"/>
      <color theme="3"/>
      <name val="Calibri"/>
      <family val="2"/>
      <scheme val="minor"/>
    </font>
    <font>
      <sz val="11"/>
      <color theme="3"/>
      <name val="Calibri"/>
      <family val="2"/>
      <scheme val="minor"/>
    </font>
    <font>
      <u/>
      <sz val="14"/>
      <color theme="3"/>
      <name val="Calibri"/>
      <family val="2"/>
      <scheme val="minor"/>
    </font>
    <font>
      <sz val="9"/>
      <color theme="1"/>
      <name val="Garamond"/>
      <family val="1"/>
    </font>
    <font>
      <sz val="9"/>
      <color theme="1"/>
      <name val="Calibri"/>
      <family val="2"/>
      <scheme val="minor"/>
    </font>
    <font>
      <i/>
      <sz val="11"/>
      <color rgb="FF000000"/>
      <name val="Calibri"/>
      <family val="2"/>
      <scheme val="minor"/>
    </font>
    <font>
      <b/>
      <sz val="11"/>
      <color rgb="FF000000"/>
      <name val="Calibri"/>
      <family val="2"/>
      <scheme val="minor"/>
    </font>
    <font>
      <u/>
      <sz val="11"/>
      <color rgb="FF008080"/>
      <name val="Calibri"/>
      <family val="2"/>
      <scheme val="minor"/>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6"/>
      </patternFill>
    </fill>
    <fill>
      <patternFill patternType="solid">
        <fgColor theme="0"/>
        <bgColor indexed="64"/>
      </patternFill>
    </fill>
    <fill>
      <patternFill patternType="solid">
        <fgColor theme="2"/>
        <bgColor indexed="64"/>
      </patternFill>
    </fill>
  </fills>
  <borders count="11">
    <border>
      <left/>
      <right/>
      <top/>
      <bottom/>
      <diagonal/>
    </border>
    <border>
      <left/>
      <right/>
      <top style="medium">
        <color rgb="FFE2E4D9"/>
      </top>
      <bottom style="medium">
        <color rgb="FFE2E4D9"/>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right/>
      <top/>
      <bottom style="medium">
        <color rgb="FFE2E4D9"/>
      </bottom>
      <diagonal/>
    </border>
    <border>
      <left/>
      <right/>
      <top/>
      <bottom style="thin">
        <color indexed="64"/>
      </bottom>
      <diagonal/>
    </border>
  </borders>
  <cellStyleXfs count="72">
    <xf numFmtId="0" fontId="0" fillId="0" borderId="0"/>
    <xf numFmtId="43" fontId="1" fillId="0" borderId="0" applyFont="0" applyFill="0" applyBorder="0" applyAlignment="0" applyProtection="0"/>
    <xf numFmtId="167" fontId="1" fillId="0" borderId="0" applyFont="0" applyFill="0" applyBorder="0" applyAlignment="0" applyProtection="0"/>
    <xf numFmtId="0" fontId="5" fillId="0" borderId="0" applyNumberFormat="0" applyFill="0" applyBorder="0" applyAlignment="0" applyProtection="0">
      <alignment vertical="top"/>
      <protection locked="0"/>
    </xf>
    <xf numFmtId="0" fontId="6" fillId="0" borderId="0"/>
    <xf numFmtId="0" fontId="1" fillId="0" borderId="0"/>
    <xf numFmtId="0" fontId="6" fillId="0" borderId="0"/>
    <xf numFmtId="0" fontId="1" fillId="0" borderId="0"/>
    <xf numFmtId="0" fontId="1" fillId="0" borderId="0"/>
    <xf numFmtId="0" fontId="1" fillId="0" borderId="0"/>
    <xf numFmtId="0" fontId="1" fillId="0" borderId="0"/>
    <xf numFmtId="0" fontId="7" fillId="0" borderId="0"/>
    <xf numFmtId="167"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0" fontId="6" fillId="0" borderId="0"/>
    <xf numFmtId="9" fontId="6" fillId="0" borderId="0" applyFont="0" applyFill="0" applyBorder="0" applyAlignment="0" applyProtection="0"/>
    <xf numFmtId="9" fontId="6" fillId="0" borderId="0" applyFont="0" applyFill="0" applyBorder="0" applyAlignment="0" applyProtection="0"/>
    <xf numFmtId="0" fontId="8" fillId="2" borderId="0" applyNumberFormat="0" applyBorder="0" applyAlignment="0" applyProtection="0"/>
    <xf numFmtId="0" fontId="8" fillId="3"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5" borderId="0" applyNumberFormat="0" applyBorder="0" applyAlignment="0" applyProtection="0"/>
    <xf numFmtId="0" fontId="8" fillId="8" borderId="0" applyNumberFormat="0" applyBorder="0" applyAlignment="0" applyProtection="0"/>
    <xf numFmtId="0" fontId="8" fillId="11" borderId="0" applyNumberFormat="0" applyBorder="0" applyAlignment="0" applyProtection="0"/>
    <xf numFmtId="0" fontId="9" fillId="12"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9" borderId="0" applyNumberFormat="0" applyBorder="0" applyAlignment="0" applyProtection="0"/>
    <xf numFmtId="0" fontId="10" fillId="3" borderId="0" applyNumberFormat="0" applyBorder="0" applyAlignment="0" applyProtection="0"/>
    <xf numFmtId="0" fontId="11" fillId="20" borderId="2" applyNumberFormat="0" applyAlignment="0" applyProtection="0"/>
    <xf numFmtId="0" fontId="11" fillId="20" borderId="2" applyNumberFormat="0" applyAlignment="0" applyProtection="0"/>
    <xf numFmtId="0" fontId="11" fillId="20" borderId="2" applyNumberFormat="0" applyAlignment="0" applyProtection="0"/>
    <xf numFmtId="0" fontId="11" fillId="20" borderId="2" applyNumberFormat="0" applyAlignment="0" applyProtection="0"/>
    <xf numFmtId="0" fontId="11" fillId="20" borderId="2" applyNumberFormat="0" applyAlignment="0" applyProtection="0"/>
    <xf numFmtId="0" fontId="11" fillId="20" borderId="2" applyNumberFormat="0" applyAlignment="0" applyProtection="0"/>
    <xf numFmtId="0" fontId="11" fillId="20" borderId="2" applyNumberFormat="0" applyAlignment="0" applyProtection="0"/>
    <xf numFmtId="0" fontId="12" fillId="21" borderId="3" applyNumberFormat="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0" borderId="4" applyNumberFormat="0" applyFill="0" applyAlignment="0" applyProtection="0"/>
    <xf numFmtId="0" fontId="16" fillId="0" borderId="5" applyNumberFormat="0" applyFill="0" applyAlignment="0" applyProtection="0"/>
    <xf numFmtId="0" fontId="17" fillId="0" borderId="6" applyNumberFormat="0" applyFill="0" applyAlignment="0" applyProtection="0"/>
    <xf numFmtId="0" fontId="17" fillId="0" borderId="0" applyNumberFormat="0" applyFill="0" applyBorder="0" applyAlignment="0" applyProtection="0"/>
    <xf numFmtId="0" fontId="18" fillId="0" borderId="7" applyNumberFormat="0" applyFill="0" applyAlignment="0" applyProtection="0"/>
    <xf numFmtId="0" fontId="1" fillId="0" borderId="0"/>
    <xf numFmtId="0" fontId="6" fillId="0" borderId="0"/>
    <xf numFmtId="0" fontId="1" fillId="0" borderId="0"/>
    <xf numFmtId="0" fontId="6" fillId="0" borderId="0"/>
    <xf numFmtId="0" fontId="1" fillId="0" borderId="0"/>
    <xf numFmtId="0" fontId="1" fillId="0" borderId="0"/>
    <xf numFmtId="0" fontId="19" fillId="0" borderId="0"/>
    <xf numFmtId="0" fontId="6" fillId="22" borderId="8" applyNumberFormat="0" applyFont="0" applyAlignment="0" applyProtection="0"/>
    <xf numFmtId="0" fontId="6" fillId="22" borderId="8" applyNumberFormat="0" applyFont="0" applyAlignment="0" applyProtection="0"/>
    <xf numFmtId="0" fontId="6" fillId="22" borderId="8" applyNumberFormat="0" applyFont="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2" fillId="0" borderId="0"/>
    <xf numFmtId="0" fontId="26" fillId="0" borderId="0" applyNumberFormat="0" applyFill="0" applyBorder="0" applyAlignment="0" applyProtection="0"/>
  </cellStyleXfs>
  <cellXfs count="164">
    <xf numFmtId="0" fontId="0" fillId="0" borderId="0" xfId="0"/>
    <xf numFmtId="3" fontId="0" fillId="0" borderId="0" xfId="0" applyNumberFormat="1"/>
    <xf numFmtId="164" fontId="0" fillId="0" borderId="0" xfId="1" applyNumberFormat="1" applyFont="1"/>
    <xf numFmtId="165" fontId="0" fillId="0" borderId="0" xfId="1" applyNumberFormat="1" applyFont="1"/>
    <xf numFmtId="165" fontId="0" fillId="0" borderId="0" xfId="0" applyNumberFormat="1"/>
    <xf numFmtId="166" fontId="0" fillId="0" borderId="0" xfId="0" applyNumberFormat="1"/>
    <xf numFmtId="165" fontId="4" fillId="0" borderId="0" xfId="0" applyNumberFormat="1" applyFont="1"/>
    <xf numFmtId="1" fontId="0" fillId="0" borderId="0" xfId="0" applyNumberFormat="1"/>
    <xf numFmtId="0" fontId="2" fillId="0" borderId="9" xfId="0" applyFont="1" applyBorder="1" applyAlignment="1">
      <alignment horizontal="right" vertical="center"/>
    </xf>
    <xf numFmtId="0" fontId="3" fillId="0" borderId="9" xfId="0" applyFont="1" applyBorder="1" applyAlignment="1">
      <alignment horizontal="right" vertical="center"/>
    </xf>
    <xf numFmtId="0" fontId="2" fillId="0" borderId="9" xfId="0" applyFont="1" applyBorder="1" applyAlignment="1">
      <alignment horizontal="right" vertical="center" wrapText="1"/>
    </xf>
    <xf numFmtId="0" fontId="0" fillId="0" borderId="0" xfId="0" applyAlignment="1">
      <alignment vertical="top" wrapText="1"/>
    </xf>
    <xf numFmtId="0" fontId="24" fillId="0" borderId="0" xfId="0" applyFont="1"/>
    <xf numFmtId="0" fontId="0" fillId="0" borderId="0" xfId="0" applyAlignment="1">
      <alignment horizontal="left"/>
    </xf>
    <xf numFmtId="164" fontId="0" fillId="0" borderId="0" xfId="0" applyNumberFormat="1"/>
    <xf numFmtId="0" fontId="0" fillId="0" borderId="0" xfId="0" applyFont="1"/>
    <xf numFmtId="0" fontId="0" fillId="0" borderId="0" xfId="0" applyAlignment="1"/>
    <xf numFmtId="0" fontId="0" fillId="0" borderId="0" xfId="0" applyAlignment="1">
      <alignment vertical="top"/>
    </xf>
    <xf numFmtId="0" fontId="0" fillId="0" borderId="0" xfId="0" applyFont="1" applyFill="1" applyBorder="1" applyAlignment="1">
      <alignment horizontal="left"/>
    </xf>
    <xf numFmtId="0" fontId="0" fillId="0" borderId="0" xfId="0" quotePrefix="1" applyFont="1" applyFill="1" applyBorder="1" applyAlignment="1">
      <alignment horizontal="left"/>
    </xf>
    <xf numFmtId="3" fontId="0" fillId="0" borderId="0" xfId="1" applyNumberFormat="1" applyFont="1"/>
    <xf numFmtId="3" fontId="24" fillId="0" borderId="0" xfId="1" applyNumberFormat="1" applyFont="1"/>
    <xf numFmtId="0" fontId="28" fillId="0" borderId="1" xfId="0" applyFont="1" applyFill="1" applyBorder="1" applyAlignment="1">
      <alignment horizontal="left" vertical="center" wrapText="1"/>
    </xf>
    <xf numFmtId="0" fontId="0" fillId="23" borderId="0" xfId="0" applyFill="1"/>
    <xf numFmtId="0" fontId="24" fillId="23" borderId="0" xfId="0" applyFont="1" applyFill="1"/>
    <xf numFmtId="0" fontId="0" fillId="23" borderId="0" xfId="0" applyFont="1" applyFill="1"/>
    <xf numFmtId="0" fontId="23" fillId="23" borderId="0" xfId="0" applyFont="1" applyFill="1"/>
    <xf numFmtId="0" fontId="29" fillId="23" borderId="0" xfId="0" applyFont="1" applyFill="1"/>
    <xf numFmtId="0" fontId="30" fillId="23" borderId="0" xfId="0" applyFont="1" applyFill="1"/>
    <xf numFmtId="0" fontId="0" fillId="23" borderId="0" xfId="0" applyFill="1" applyAlignment="1"/>
    <xf numFmtId="0" fontId="0" fillId="23" borderId="0" xfId="0" applyFont="1" applyFill="1" applyAlignment="1"/>
    <xf numFmtId="0" fontId="31" fillId="23" borderId="0" xfId="0" applyFont="1" applyFill="1"/>
    <xf numFmtId="0" fontId="1" fillId="23" borderId="0" xfId="0" applyFont="1" applyFill="1"/>
    <xf numFmtId="0" fontId="2" fillId="0" borderId="0" xfId="0" applyFont="1" applyBorder="1" applyAlignment="1">
      <alignment horizontal="right" vertical="center" wrapText="1"/>
    </xf>
    <xf numFmtId="1" fontId="0" fillId="0" borderId="0" xfId="1" applyNumberFormat="1" applyFont="1"/>
    <xf numFmtId="0" fontId="0" fillId="0" borderId="0" xfId="0" applyNumberFormat="1"/>
    <xf numFmtId="0" fontId="0" fillId="0" borderId="0" xfId="1" applyNumberFormat="1" applyFont="1"/>
    <xf numFmtId="1" fontId="1" fillId="0" borderId="0" xfId="1" applyNumberFormat="1" applyFont="1"/>
    <xf numFmtId="1" fontId="1" fillId="0" borderId="0" xfId="0" applyNumberFormat="1" applyFont="1"/>
    <xf numFmtId="0" fontId="0" fillId="0" borderId="0" xfId="0" applyFont="1" applyAlignment="1"/>
    <xf numFmtId="0" fontId="32" fillId="0" borderId="0" xfId="71" applyFont="1"/>
    <xf numFmtId="0" fontId="32" fillId="23" borderId="0" xfId="71" applyFont="1" applyFill="1"/>
    <xf numFmtId="0" fontId="1" fillId="23" borderId="0" xfId="71" applyFont="1" applyFill="1" applyBorder="1"/>
    <xf numFmtId="49" fontId="0" fillId="24" borderId="0" xfId="0" applyNumberFormat="1" applyFill="1" applyAlignment="1">
      <alignment horizontal="left"/>
    </xf>
    <xf numFmtId="0" fontId="0" fillId="24" borderId="0" xfId="0" applyFill="1"/>
    <xf numFmtId="49" fontId="25" fillId="24" borderId="0" xfId="0" applyNumberFormat="1" applyFont="1" applyFill="1" applyAlignment="1">
      <alignment horizontal="left"/>
    </xf>
    <xf numFmtId="0" fontId="25" fillId="24" borderId="0" xfId="0" applyFont="1" applyFill="1"/>
    <xf numFmtId="49" fontId="27" fillId="24" borderId="0" xfId="71" applyNumberFormat="1" applyFont="1" applyFill="1" applyAlignment="1">
      <alignment horizontal="left"/>
    </xf>
    <xf numFmtId="0" fontId="33" fillId="24" borderId="0" xfId="0" applyFont="1" applyFill="1"/>
    <xf numFmtId="0" fontId="34" fillId="24" borderId="0" xfId="0" applyFont="1" applyFill="1"/>
    <xf numFmtId="49" fontId="35" fillId="24" borderId="0" xfId="0" applyNumberFormat="1" applyFont="1" applyFill="1" applyAlignment="1">
      <alignment horizontal="left"/>
    </xf>
    <xf numFmtId="0" fontId="35" fillId="24" borderId="0" xfId="0" applyFont="1" applyFill="1"/>
    <xf numFmtId="49" fontId="33" fillId="24" borderId="0" xfId="0" applyNumberFormat="1" applyFont="1" applyFill="1" applyAlignment="1">
      <alignment horizontal="left"/>
    </xf>
    <xf numFmtId="49" fontId="36" fillId="24" borderId="0" xfId="71" applyNumberFormat="1" applyFont="1" applyFill="1" applyAlignment="1">
      <alignment horizontal="left"/>
    </xf>
    <xf numFmtId="165" fontId="35" fillId="24" borderId="0" xfId="1" applyNumberFormat="1" applyFont="1" applyFill="1"/>
    <xf numFmtId="165" fontId="33" fillId="24" borderId="0" xfId="1" applyNumberFormat="1" applyFont="1" applyFill="1"/>
    <xf numFmtId="0" fontId="0" fillId="0" borderId="0" xfId="0" applyAlignment="1">
      <alignment horizontal="left" vertical="top" wrapText="1"/>
    </xf>
    <xf numFmtId="0" fontId="37" fillId="0" borderId="0" xfId="0" applyFont="1" applyAlignment="1">
      <alignment horizontal="left" vertical="center" wrapText="1" indent="3"/>
    </xf>
    <xf numFmtId="0" fontId="37" fillId="0" borderId="0" xfId="0" applyFont="1" applyAlignment="1">
      <alignment horizontal="left" vertical="top" wrapText="1" indent="4"/>
    </xf>
    <xf numFmtId="165" fontId="24" fillId="0" borderId="0" xfId="1" applyNumberFormat="1" applyFont="1" applyAlignment="1">
      <alignment horizontal="right"/>
    </xf>
    <xf numFmtId="165" fontId="0" fillId="0" borderId="0" xfId="1" applyNumberFormat="1" applyFont="1" applyAlignment="1">
      <alignment horizontal="right"/>
    </xf>
    <xf numFmtId="0" fontId="0" fillId="0" borderId="0" xfId="0" applyAlignment="1">
      <alignment horizontal="right"/>
    </xf>
    <xf numFmtId="166" fontId="0" fillId="0" borderId="0" xfId="1" applyNumberFormat="1" applyFont="1"/>
    <xf numFmtId="0" fontId="24" fillId="0" borderId="0" xfId="0" applyFont="1" applyAlignment="1"/>
    <xf numFmtId="0" fontId="0" fillId="0" borderId="0" xfId="0" applyFont="1" applyAlignment="1">
      <alignment horizontal="center"/>
    </xf>
    <xf numFmtId="0" fontId="0" fillId="0" borderId="0" xfId="0" applyFont="1" applyAlignment="1">
      <alignment horizontal="left" vertical="top" wrapText="1"/>
    </xf>
    <xf numFmtId="165" fontId="0" fillId="0" borderId="0" xfId="0" applyNumberFormat="1" applyAlignment="1">
      <alignment vertical="top"/>
    </xf>
    <xf numFmtId="0" fontId="0" fillId="0" borderId="0" xfId="0" applyFill="1"/>
    <xf numFmtId="0" fontId="0" fillId="0" borderId="0" xfId="0" applyAlignment="1">
      <alignment wrapText="1"/>
    </xf>
    <xf numFmtId="0" fontId="28" fillId="0" borderId="9" xfId="0" applyFont="1" applyBorder="1" applyAlignment="1">
      <alignment horizontal="right" vertical="center"/>
    </xf>
    <xf numFmtId="0" fontId="0" fillId="0" borderId="0" xfId="0" applyFont="1" applyBorder="1"/>
    <xf numFmtId="0" fontId="28" fillId="0" borderId="9" xfId="0" applyFont="1" applyBorder="1" applyAlignment="1">
      <alignment horizontal="right" vertical="center" wrapText="1"/>
    </xf>
    <xf numFmtId="0" fontId="28" fillId="0" borderId="1" xfId="0" applyFont="1" applyBorder="1" applyAlignment="1">
      <alignment vertical="center"/>
    </xf>
    <xf numFmtId="1" fontId="24" fillId="0" borderId="0" xfId="0" applyNumberFormat="1" applyFont="1" applyBorder="1" applyAlignment="1">
      <alignment horizontal="right"/>
    </xf>
    <xf numFmtId="1" fontId="24" fillId="0" borderId="0" xfId="0" applyNumberFormat="1" applyFont="1" applyFill="1" applyBorder="1" applyAlignment="1">
      <alignment horizontal="right"/>
    </xf>
    <xf numFmtId="1" fontId="0" fillId="0" borderId="0" xfId="0" applyNumberFormat="1" applyFont="1" applyBorder="1" applyAlignment="1">
      <alignment horizontal="right"/>
    </xf>
    <xf numFmtId="1" fontId="28" fillId="0" borderId="9" xfId="0" applyNumberFormat="1" applyFont="1" applyBorder="1" applyAlignment="1">
      <alignment horizontal="right"/>
    </xf>
    <xf numFmtId="1" fontId="0" fillId="0" borderId="0" xfId="0" applyNumberFormat="1" applyFont="1" applyFill="1" applyBorder="1" applyAlignment="1">
      <alignment horizontal="right"/>
    </xf>
    <xf numFmtId="1" fontId="28" fillId="0" borderId="1" xfId="0" applyNumberFormat="1" applyFont="1" applyBorder="1" applyAlignment="1">
      <alignment horizontal="right"/>
    </xf>
    <xf numFmtId="1" fontId="28" fillId="0" borderId="9" xfId="0" applyNumberFormat="1" applyFont="1" applyBorder="1" applyAlignment="1">
      <alignment horizontal="right" wrapText="1"/>
    </xf>
    <xf numFmtId="0" fontId="0" fillId="0" borderId="0" xfId="0" applyFont="1" applyAlignment="1">
      <alignment horizontal="left"/>
    </xf>
    <xf numFmtId="0" fontId="24" fillId="0" borderId="0" xfId="0" applyFont="1" applyAlignment="1">
      <alignment horizontal="left"/>
    </xf>
    <xf numFmtId="0" fontId="0" fillId="0" borderId="0" xfId="0" applyFont="1" applyAlignment="1">
      <alignment vertical="top"/>
    </xf>
    <xf numFmtId="0" fontId="0" fillId="0" borderId="0" xfId="0" applyFont="1" applyAlignment="1">
      <alignment vertical="top" wrapText="1"/>
    </xf>
    <xf numFmtId="1" fontId="1" fillId="0" borderId="0" xfId="1" applyNumberFormat="1" applyFont="1" applyBorder="1" applyAlignment="1">
      <alignment horizontal="right"/>
    </xf>
    <xf numFmtId="0" fontId="0" fillId="0" borderId="0" xfId="0" applyNumberFormat="1" applyFont="1" applyFill="1" applyBorder="1" applyAlignment="1">
      <alignment horizontal="right"/>
    </xf>
    <xf numFmtId="164" fontId="0" fillId="0" borderId="0" xfId="1" applyNumberFormat="1" applyFont="1" applyFill="1"/>
    <xf numFmtId="165" fontId="0" fillId="0" borderId="0" xfId="1" applyNumberFormat="1" applyFont="1" applyFill="1"/>
    <xf numFmtId="164" fontId="0" fillId="0" borderId="0" xfId="0" applyNumberFormat="1" applyFill="1"/>
    <xf numFmtId="166" fontId="0" fillId="0" borderId="0" xfId="1" applyNumberFormat="1" applyFont="1" applyFill="1"/>
    <xf numFmtId="166" fontId="0" fillId="0" borderId="0" xfId="0" applyNumberFormat="1" applyFill="1"/>
    <xf numFmtId="1" fontId="0" fillId="0" borderId="0" xfId="0" applyNumberFormat="1" applyFont="1"/>
    <xf numFmtId="1" fontId="24" fillId="0" borderId="0" xfId="0" applyNumberFormat="1" applyFont="1"/>
    <xf numFmtId="0" fontId="0" fillId="0" borderId="0" xfId="0" applyNumberFormat="1" applyFont="1"/>
    <xf numFmtId="0" fontId="24" fillId="0" borderId="0" xfId="0" applyNumberFormat="1" applyFont="1"/>
    <xf numFmtId="0" fontId="38" fillId="0" borderId="0" xfId="0" applyFont="1" applyAlignment="1">
      <alignment horizontal="left" vertical="center" wrapText="1" indent="3"/>
    </xf>
    <xf numFmtId="1" fontId="0" fillId="0" borderId="0" xfId="0" applyNumberFormat="1" applyAlignment="1">
      <alignment horizontal="right" vertical="top" wrapText="1"/>
    </xf>
    <xf numFmtId="1" fontId="24" fillId="0" borderId="0" xfId="0" applyNumberFormat="1" applyFont="1" applyAlignment="1">
      <alignment horizontal="right" vertical="top" wrapText="1"/>
    </xf>
    <xf numFmtId="0" fontId="24" fillId="0" borderId="0" xfId="0" applyFont="1" applyAlignment="1">
      <alignment horizontal="left" vertical="top" wrapText="1"/>
    </xf>
    <xf numFmtId="1" fontId="0" fillId="0" borderId="0" xfId="0" applyNumberFormat="1" applyFont="1" applyAlignment="1">
      <alignment horizontal="right"/>
    </xf>
    <xf numFmtId="1" fontId="24" fillId="0" borderId="0" xfId="0" applyNumberFormat="1" applyFont="1" applyAlignment="1">
      <alignment horizontal="right"/>
    </xf>
    <xf numFmtId="1" fontId="0" fillId="0" borderId="0" xfId="0" applyNumberFormat="1" applyFont="1" applyAlignment="1">
      <alignment horizontal="right" vertical="top" wrapText="1"/>
    </xf>
    <xf numFmtId="1" fontId="0" fillId="0" borderId="0" xfId="0" applyNumberFormat="1" applyFont="1" applyAlignment="1"/>
    <xf numFmtId="1" fontId="0" fillId="0" borderId="0" xfId="0" applyNumberFormat="1" applyFont="1" applyAlignment="1">
      <alignment vertical="top" wrapText="1"/>
    </xf>
    <xf numFmtId="1" fontId="24" fillId="0" borderId="0" xfId="1" applyNumberFormat="1" applyFont="1"/>
    <xf numFmtId="165" fontId="24" fillId="0" borderId="0" xfId="1" applyNumberFormat="1" applyFont="1"/>
    <xf numFmtId="0" fontId="24" fillId="0" borderId="0" xfId="1" applyNumberFormat="1" applyFont="1"/>
    <xf numFmtId="0" fontId="1" fillId="0" borderId="0" xfId="1" applyNumberFormat="1" applyFont="1"/>
    <xf numFmtId="0" fontId="0" fillId="0" borderId="0" xfId="0" applyNumberFormat="1" applyFont="1" applyAlignment="1">
      <alignment vertical="top"/>
    </xf>
    <xf numFmtId="0" fontId="24" fillId="0" borderId="0" xfId="0" applyFont="1" applyAlignment="1">
      <alignment vertical="top"/>
    </xf>
    <xf numFmtId="0" fontId="0" fillId="23" borderId="0" xfId="0" applyFont="1" applyFill="1" applyAlignment="1">
      <alignment wrapText="1"/>
    </xf>
    <xf numFmtId="0" fontId="1" fillId="23" borderId="0" xfId="71" applyFont="1" applyFill="1"/>
    <xf numFmtId="0" fontId="1" fillId="23" borderId="0" xfId="71" applyFont="1" applyFill="1" applyAlignment="1"/>
    <xf numFmtId="0" fontId="1" fillId="23" borderId="10" xfId="71" applyFont="1" applyFill="1" applyBorder="1"/>
    <xf numFmtId="0" fontId="1" fillId="23" borderId="0" xfId="71" applyFont="1" applyFill="1" applyAlignment="1">
      <alignment vertical="top"/>
    </xf>
    <xf numFmtId="0" fontId="1" fillId="0" borderId="0" xfId="71" applyFont="1"/>
    <xf numFmtId="0" fontId="32" fillId="0" borderId="0" xfId="4" applyFont="1"/>
    <xf numFmtId="0" fontId="0" fillId="0" borderId="0" xfId="0" applyAlignment="1">
      <alignment horizontal="center"/>
    </xf>
    <xf numFmtId="0" fontId="0" fillId="0" borderId="0" xfId="0" applyFont="1" applyAlignment="1">
      <alignment horizontal="center"/>
    </xf>
    <xf numFmtId="0" fontId="24" fillId="0" borderId="0" xfId="0" applyFont="1" applyAlignment="1">
      <alignment horizontal="center"/>
    </xf>
    <xf numFmtId="0" fontId="24" fillId="0" borderId="0" xfId="0" applyFont="1" applyAlignment="1">
      <alignment wrapText="1"/>
    </xf>
    <xf numFmtId="0" fontId="0" fillId="0" borderId="0" xfId="0" applyAlignment="1">
      <alignment horizontal="center" vertical="top" wrapText="1"/>
    </xf>
    <xf numFmtId="0" fontId="39" fillId="0" borderId="9" xfId="0" applyFont="1" applyBorder="1" applyAlignment="1">
      <alignment horizontal="right" vertical="center"/>
    </xf>
    <xf numFmtId="0" fontId="39" fillId="0" borderId="1" xfId="0" applyFont="1" applyBorder="1" applyAlignment="1">
      <alignment vertical="center"/>
    </xf>
    <xf numFmtId="0" fontId="32" fillId="23" borderId="0" xfId="71" quotePrefix="1" applyFont="1" applyFill="1"/>
    <xf numFmtId="0" fontId="32" fillId="23" borderId="0" xfId="71" applyFont="1" applyFill="1" applyAlignment="1">
      <alignment vertical="top" wrapText="1"/>
    </xf>
    <xf numFmtId="0" fontId="0" fillId="23" borderId="0" xfId="71" applyFont="1" applyFill="1"/>
    <xf numFmtId="49" fontId="33" fillId="24" borderId="0" xfId="0" applyNumberFormat="1" applyFont="1" applyFill="1" applyAlignment="1"/>
    <xf numFmtId="4" fontId="0" fillId="0" borderId="0" xfId="0" applyNumberFormat="1"/>
    <xf numFmtId="169" fontId="0" fillId="0" borderId="0" xfId="0" applyNumberFormat="1"/>
    <xf numFmtId="0" fontId="24" fillId="0" borderId="0" xfId="0" applyFont="1" applyAlignment="1">
      <alignment horizontal="center"/>
    </xf>
    <xf numFmtId="165" fontId="24" fillId="0" borderId="0" xfId="1" applyNumberFormat="1" applyFont="1" applyAlignment="1">
      <alignment horizontal="center"/>
    </xf>
    <xf numFmtId="165" fontId="24" fillId="0" borderId="0" xfId="1" applyNumberFormat="1" applyFont="1" applyAlignment="1">
      <alignment horizontal="center" wrapText="1"/>
    </xf>
    <xf numFmtId="0" fontId="24" fillId="0" borderId="0" xfId="0" applyFont="1" applyAlignment="1">
      <alignment horizontal="center" wrapText="1"/>
    </xf>
    <xf numFmtId="0" fontId="40" fillId="0" borderId="1" xfId="0" applyNumberFormat="1" applyFont="1" applyFill="1" applyBorder="1" applyAlignment="1">
      <alignment horizontal="right" vertical="center" wrapText="1"/>
    </xf>
    <xf numFmtId="0" fontId="24" fillId="0" borderId="0" xfId="0" applyFont="1" applyFill="1" applyBorder="1" applyAlignment="1">
      <alignment horizontal="left"/>
    </xf>
    <xf numFmtId="0" fontId="24" fillId="0" borderId="0" xfId="0" applyFont="1" applyAlignment="1">
      <alignment horizontal="center" vertical="center" wrapText="1"/>
    </xf>
    <xf numFmtId="165" fontId="24" fillId="0" borderId="0" xfId="1" applyNumberFormat="1" applyFont="1" applyAlignment="1">
      <alignment wrapText="1"/>
    </xf>
    <xf numFmtId="0" fontId="24" fillId="0" borderId="0" xfId="0" quotePrefix="1" applyFont="1" applyAlignment="1">
      <alignment horizontal="left" vertical="top" wrapText="1"/>
    </xf>
    <xf numFmtId="0" fontId="24" fillId="0" borderId="0" xfId="0" applyNumberFormat="1" applyFont="1" applyFill="1" applyBorder="1" applyAlignment="1">
      <alignment horizontal="right"/>
    </xf>
    <xf numFmtId="0" fontId="1" fillId="0" borderId="0" xfId="0" applyFont="1"/>
    <xf numFmtId="170" fontId="0" fillId="0" borderId="0" xfId="1" applyNumberFormat="1" applyFont="1"/>
    <xf numFmtId="170" fontId="0" fillId="0" borderId="0" xfId="0" applyNumberFormat="1"/>
    <xf numFmtId="0" fontId="0" fillId="0" borderId="0" xfId="0" applyFont="1" applyFill="1" applyBorder="1" applyAlignment="1">
      <alignment horizontal="right"/>
    </xf>
    <xf numFmtId="1" fontId="2" fillId="0" borderId="9" xfId="0" applyNumberFormat="1" applyFont="1" applyBorder="1" applyAlignment="1">
      <alignment horizontal="right" vertical="center"/>
    </xf>
    <xf numFmtId="0" fontId="0" fillId="0" borderId="0" xfId="0" applyAlignment="1">
      <alignment horizontal="left" vertical="top" wrapText="1"/>
    </xf>
    <xf numFmtId="0" fontId="3" fillId="0" borderId="1" xfId="0" applyFont="1" applyBorder="1" applyAlignment="1">
      <alignment horizontal="center" vertical="center"/>
    </xf>
    <xf numFmtId="49" fontId="33" fillId="24" borderId="0" xfId="0" applyNumberFormat="1" applyFont="1" applyFill="1" applyAlignment="1">
      <alignment horizontal="left" wrapText="1"/>
    </xf>
    <xf numFmtId="0" fontId="24" fillId="0" borderId="0" xfId="0" applyFont="1" applyAlignment="1">
      <alignment horizontal="center"/>
    </xf>
    <xf numFmtId="49" fontId="33" fillId="24" borderId="0" xfId="0" applyNumberFormat="1" applyFont="1" applyFill="1" applyAlignment="1">
      <alignment horizontal="left" vertical="top" wrapText="1"/>
    </xf>
    <xf numFmtId="0" fontId="24" fillId="0" borderId="0" xfId="0" applyFont="1" applyAlignment="1">
      <alignment horizontal="center" vertical="center"/>
    </xf>
    <xf numFmtId="0" fontId="0" fillId="0" borderId="0" xfId="0" applyFont="1" applyAlignment="1">
      <alignment horizontal="left" vertical="top" wrapText="1"/>
    </xf>
    <xf numFmtId="0" fontId="23" fillId="0" borderId="0" xfId="0" applyFont="1" applyAlignment="1">
      <alignment horizontal="center"/>
    </xf>
    <xf numFmtId="0" fontId="0" fillId="0" borderId="0" xfId="0" applyAlignment="1">
      <alignment horizontal="center" vertical="center"/>
    </xf>
    <xf numFmtId="0" fontId="0" fillId="0" borderId="0" xfId="0" applyAlignment="1">
      <alignment horizontal="left" wrapText="1"/>
    </xf>
    <xf numFmtId="0" fontId="0" fillId="0" borderId="0" xfId="0" applyFont="1" applyAlignment="1">
      <alignment horizontal="center"/>
    </xf>
    <xf numFmtId="0" fontId="0" fillId="0" borderId="0" xfId="0" applyFont="1" applyBorder="1" applyAlignment="1">
      <alignment horizontal="center"/>
    </xf>
    <xf numFmtId="0" fontId="24" fillId="0" borderId="0" xfId="0" applyFont="1" applyFill="1" applyBorder="1" applyAlignment="1">
      <alignment horizontal="center"/>
    </xf>
    <xf numFmtId="0" fontId="0" fillId="0" borderId="0" xfId="0" applyFont="1" applyFill="1" applyBorder="1" applyAlignment="1">
      <alignment horizontal="left" vertical="top" wrapText="1"/>
    </xf>
    <xf numFmtId="0" fontId="0" fillId="0" borderId="0" xfId="0" applyFont="1" applyFill="1" applyBorder="1" applyAlignment="1">
      <alignment horizontal="left" vertical="center" wrapText="1"/>
    </xf>
    <xf numFmtId="0" fontId="0" fillId="0" borderId="0" xfId="0" applyFont="1" applyAlignment="1">
      <alignment horizontal="left" wrapText="1"/>
    </xf>
    <xf numFmtId="0" fontId="0" fillId="0" borderId="0" xfId="0" applyFont="1" applyAlignment="1">
      <alignment horizontal="left" vertical="center" wrapText="1"/>
    </xf>
    <xf numFmtId="0" fontId="24" fillId="0" borderId="0" xfId="1" applyNumberFormat="1" applyFont="1" applyAlignment="1">
      <alignment horizontal="center"/>
    </xf>
    <xf numFmtId="165" fontId="24" fillId="0" borderId="0" xfId="1" applyNumberFormat="1" applyFont="1" applyAlignment="1">
      <alignment horizontal="center"/>
    </xf>
  </cellXfs>
  <cellStyles count="72">
    <cellStyle name="1000-sep (2 dec) 2" xfId="12"/>
    <cellStyle name="1000-sep (2 dec) 3" xfId="13"/>
    <cellStyle name="20% - Accent1" xfId="18"/>
    <cellStyle name="20% - Accent2" xfId="19"/>
    <cellStyle name="20% - Accent3" xfId="20"/>
    <cellStyle name="20% - Accent4" xfId="21"/>
    <cellStyle name="20% - Accent5" xfId="22"/>
    <cellStyle name="20% - Accent6" xfId="23"/>
    <cellStyle name="40% - Accent1" xfId="24"/>
    <cellStyle name="40% - Accent2" xfId="25"/>
    <cellStyle name="40% - Accent3" xfId="26"/>
    <cellStyle name="40% - Accent4" xfId="27"/>
    <cellStyle name="40% - Accent5" xfId="28"/>
    <cellStyle name="40% - Accent6" xfId="29"/>
    <cellStyle name="60% - Accent1" xfId="30"/>
    <cellStyle name="60% - Accent2" xfId="31"/>
    <cellStyle name="60% - Accent3" xfId="32"/>
    <cellStyle name="60% - Accent4" xfId="33"/>
    <cellStyle name="60% - Accent5" xfId="34"/>
    <cellStyle name="60% - Accent6" xfId="35"/>
    <cellStyle name="Accent1" xfId="36"/>
    <cellStyle name="Accent2" xfId="37"/>
    <cellStyle name="Accent3" xfId="38"/>
    <cellStyle name="Accent4" xfId="39"/>
    <cellStyle name="Accent5" xfId="40"/>
    <cellStyle name="Accent6" xfId="41"/>
    <cellStyle name="Bad" xfId="42"/>
    <cellStyle name="Calculation" xfId="43"/>
    <cellStyle name="Calculation 2" xfId="44"/>
    <cellStyle name="Calculation 3" xfId="45"/>
    <cellStyle name="Calculation 4" xfId="46"/>
    <cellStyle name="Calculation 5" xfId="47"/>
    <cellStyle name="Calculation 6" xfId="48"/>
    <cellStyle name="Calculation 7" xfId="49"/>
    <cellStyle name="Check Cell" xfId="50"/>
    <cellStyle name="Euro" xfId="14"/>
    <cellStyle name="Explanatory Text" xfId="51"/>
    <cellStyle name="Good" xfId="52"/>
    <cellStyle name="Heading 1" xfId="53"/>
    <cellStyle name="Heading 2" xfId="54"/>
    <cellStyle name="Heading 3" xfId="55"/>
    <cellStyle name="Heading 4" xfId="56"/>
    <cellStyle name="Komma" xfId="1" builtinId="3"/>
    <cellStyle name="Komma 2" xfId="2"/>
    <cellStyle name="Link" xfId="71" builtinId="8"/>
    <cellStyle name="Link 2" xfId="3"/>
    <cellStyle name="Linked Cell" xfId="57"/>
    <cellStyle name="Normal" xfId="0" builtinId="0"/>
    <cellStyle name="Normal 12" xfId="58"/>
    <cellStyle name="Normal 2" xfId="4"/>
    <cellStyle name="Normal 2 2" xfId="59"/>
    <cellStyle name="Normal 3" xfId="6"/>
    <cellStyle name="Normal 3 2" xfId="60"/>
    <cellStyle name="Normal 3 3" xfId="70"/>
    <cellStyle name="Normal 4" xfId="7"/>
    <cellStyle name="Normal 4 2" xfId="8"/>
    <cellStyle name="Normal 4 2 2" xfId="9"/>
    <cellStyle name="Normal 4 3" xfId="15"/>
    <cellStyle name="Normal 5" xfId="5"/>
    <cellStyle name="Normal 6" xfId="10"/>
    <cellStyle name="Normal 7" xfId="11"/>
    <cellStyle name="Normal 7 2" xfId="61"/>
    <cellStyle name="Normal 8" xfId="62"/>
    <cellStyle name="Normal 9" xfId="63"/>
    <cellStyle name="Normaali_Tphakijatengru2001" xfId="64"/>
    <cellStyle name="Note" xfId="65"/>
    <cellStyle name="Note 2" xfId="66"/>
    <cellStyle name="Note 3" xfId="67"/>
    <cellStyle name="Procent 2" xfId="16"/>
    <cellStyle name="Procent 2 2" xfId="17"/>
    <cellStyle name="Title" xfId="68"/>
    <cellStyle name="Warning Text" xfId="69"/>
  </cellStyles>
  <dxfs count="0"/>
  <tableStyles count="0" defaultTableStyle="TableStyleMedium2" defaultPivotStyle="PivotStyleLight16"/>
  <colors>
    <mruColors>
      <color rgb="FFFFC000"/>
      <color rgb="FF51D1DF"/>
      <color rgb="FF8A0000"/>
      <color rgb="FFC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68" Type="http://schemas.openxmlformats.org/officeDocument/2006/relationships/worksheet" Target="worksheets/sheet68.xml"/><Relationship Id="rId76" Type="http://schemas.openxmlformats.org/officeDocument/2006/relationships/sharedStrings" Target="sharedStrings.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61" Type="http://schemas.openxmlformats.org/officeDocument/2006/relationships/worksheet" Target="worksheets/sheet6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s>
</file>

<file path=xl/theme/theme1.xml><?xml version="1.0" encoding="utf-8"?>
<a:theme xmlns:a="http://schemas.openxmlformats.org/drawingml/2006/main" name="Office-tema">
  <a:themeElements>
    <a:clrScheme name="Kont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ontor">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ont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69.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70.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71.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72.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73.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86"/>
  <sheetViews>
    <sheetView showGridLines="0" tabSelected="1" zoomScaleNormal="100" workbookViewId="0">
      <selection activeCell="B7" sqref="B7"/>
    </sheetView>
  </sheetViews>
  <sheetFormatPr defaultColWidth="9.140625" defaultRowHeight="15" x14ac:dyDescent="0.25"/>
  <cols>
    <col min="1" max="1" width="9.140625" style="23"/>
    <col min="2" max="2" width="120.42578125" style="23" customWidth="1"/>
    <col min="3" max="3" width="9.140625" style="23"/>
    <col min="4" max="4" width="41.42578125" style="23" customWidth="1"/>
    <col min="5" max="16384" width="9.140625" style="23"/>
  </cols>
  <sheetData>
    <row r="1" spans="1:22" s="44" customFormat="1" x14ac:dyDescent="0.25">
      <c r="A1" s="43"/>
    </row>
    <row r="2" spans="1:22" s="46" customFormat="1" ht="23.25" x14ac:dyDescent="0.35">
      <c r="A2" s="45"/>
      <c r="B2" s="48" t="s">
        <v>86</v>
      </c>
    </row>
    <row r="3" spans="1:22" s="44" customFormat="1" ht="28.5" x14ac:dyDescent="0.45">
      <c r="A3" s="43"/>
      <c r="B3" s="49" t="s">
        <v>99</v>
      </c>
    </row>
    <row r="4" spans="1:22" s="44" customFormat="1" ht="18.75" x14ac:dyDescent="0.3">
      <c r="A4" s="47"/>
    </row>
    <row r="5" spans="1:22" s="44" customFormat="1" x14ac:dyDescent="0.25">
      <c r="A5" s="43"/>
    </row>
    <row r="7" spans="1:22" ht="18.75" x14ac:dyDescent="0.3">
      <c r="B7" s="27" t="s">
        <v>87</v>
      </c>
    </row>
    <row r="8" spans="1:22" ht="15.75" x14ac:dyDescent="0.25">
      <c r="B8" s="28" t="s">
        <v>88</v>
      </c>
      <c r="C8" s="26"/>
      <c r="D8" s="28" t="s">
        <v>89</v>
      </c>
    </row>
    <row r="9" spans="1:22" x14ac:dyDescent="0.25">
      <c r="A9" s="25"/>
      <c r="B9" s="40"/>
      <c r="C9" s="25"/>
      <c r="D9" s="41" t="s">
        <v>107</v>
      </c>
    </row>
    <row r="10" spans="1:22" x14ac:dyDescent="0.25">
      <c r="B10" s="25"/>
      <c r="C10" s="25"/>
      <c r="D10" s="124" t="s">
        <v>464</v>
      </c>
      <c r="E10" s="30"/>
      <c r="F10" s="30"/>
      <c r="G10" s="30"/>
      <c r="H10" s="30"/>
      <c r="I10" s="30"/>
      <c r="J10" s="30"/>
      <c r="K10" s="29"/>
      <c r="L10" s="29"/>
      <c r="M10" s="29"/>
      <c r="N10" s="29"/>
      <c r="O10" s="29"/>
      <c r="P10" s="29"/>
      <c r="Q10" s="29"/>
      <c r="R10" s="29"/>
      <c r="S10" s="29"/>
      <c r="T10" s="29"/>
      <c r="U10" s="29"/>
      <c r="V10" s="29"/>
    </row>
    <row r="11" spans="1:22" ht="18.75" x14ac:dyDescent="0.3">
      <c r="B11" s="27" t="s">
        <v>261</v>
      </c>
      <c r="C11" s="25"/>
      <c r="D11" s="25"/>
      <c r="E11" s="25"/>
      <c r="F11" s="25"/>
      <c r="G11" s="25"/>
      <c r="H11" s="25"/>
      <c r="I11" s="25"/>
      <c r="J11" s="25"/>
    </row>
    <row r="12" spans="1:22" ht="15.75" x14ac:dyDescent="0.25">
      <c r="B12" s="28" t="s">
        <v>88</v>
      </c>
      <c r="C12" s="26"/>
      <c r="D12" s="28" t="s">
        <v>89</v>
      </c>
      <c r="E12" s="25"/>
      <c r="F12" s="25"/>
      <c r="G12" s="25"/>
      <c r="H12" s="25"/>
      <c r="I12" s="25"/>
      <c r="J12" s="25"/>
    </row>
    <row r="13" spans="1:22" ht="14.45" customHeight="1" x14ac:dyDescent="0.25">
      <c r="A13" s="25"/>
      <c r="B13" s="41" t="s">
        <v>119</v>
      </c>
      <c r="C13" s="25"/>
      <c r="D13" s="41" t="s">
        <v>449</v>
      </c>
      <c r="E13" s="25"/>
      <c r="F13" s="25"/>
      <c r="G13" s="25"/>
      <c r="H13" s="25"/>
      <c r="I13" s="25"/>
      <c r="J13" s="25"/>
    </row>
    <row r="14" spans="1:22" ht="14.45" customHeight="1" x14ac:dyDescent="0.25">
      <c r="A14" s="25"/>
      <c r="B14" s="111" t="s">
        <v>120</v>
      </c>
      <c r="C14" s="25"/>
      <c r="D14" s="112" t="s">
        <v>220</v>
      </c>
      <c r="E14" s="25"/>
      <c r="F14" s="25"/>
      <c r="G14" s="25"/>
      <c r="H14" s="25"/>
      <c r="I14" s="25"/>
      <c r="J14" s="25"/>
    </row>
    <row r="15" spans="1:22" ht="14.45" customHeight="1" x14ac:dyDescent="0.25">
      <c r="A15" s="25"/>
      <c r="B15" s="111" t="s">
        <v>128</v>
      </c>
      <c r="C15" s="25"/>
      <c r="D15" s="111" t="s">
        <v>221</v>
      </c>
      <c r="E15" s="25"/>
      <c r="F15" s="25"/>
      <c r="G15" s="25"/>
      <c r="H15" s="25"/>
      <c r="I15" s="25"/>
      <c r="J15" s="25"/>
    </row>
    <row r="16" spans="1:22" ht="14.45" customHeight="1" x14ac:dyDescent="0.25">
      <c r="A16" s="25"/>
      <c r="B16" s="111" t="s">
        <v>137</v>
      </c>
      <c r="C16" s="25"/>
      <c r="D16" s="111"/>
      <c r="E16" s="25"/>
      <c r="F16" s="25"/>
      <c r="G16" s="25"/>
      <c r="H16" s="25"/>
      <c r="I16" s="25"/>
      <c r="J16" s="25"/>
    </row>
    <row r="17" spans="1:10" ht="14.45" customHeight="1" x14ac:dyDescent="0.25">
      <c r="A17" s="25"/>
      <c r="B17" s="111" t="s">
        <v>143</v>
      </c>
      <c r="C17" s="25"/>
      <c r="D17" s="41"/>
      <c r="E17" s="25"/>
      <c r="F17" s="25"/>
      <c r="G17" s="25"/>
      <c r="H17" s="25"/>
      <c r="I17" s="25"/>
      <c r="J17" s="25"/>
    </row>
    <row r="18" spans="1:10" ht="14.45" customHeight="1" x14ac:dyDescent="0.25">
      <c r="A18" s="25"/>
      <c r="B18" s="111" t="s">
        <v>148</v>
      </c>
      <c r="C18" s="25"/>
      <c r="D18" s="24"/>
      <c r="E18" s="25"/>
      <c r="F18" s="25"/>
      <c r="G18" s="25"/>
      <c r="H18" s="25"/>
      <c r="I18" s="25"/>
      <c r="J18" s="25"/>
    </row>
    <row r="19" spans="1:10" ht="14.45" customHeight="1" x14ac:dyDescent="0.25">
      <c r="A19" s="25"/>
      <c r="B19" s="111" t="s">
        <v>150</v>
      </c>
      <c r="C19" s="25"/>
      <c r="D19" s="24"/>
      <c r="E19" s="25"/>
      <c r="F19" s="25"/>
      <c r="G19" s="25"/>
      <c r="H19" s="25"/>
      <c r="I19" s="25"/>
      <c r="J19" s="25"/>
    </row>
    <row r="20" spans="1:10" ht="14.45" customHeight="1" x14ac:dyDescent="0.25">
      <c r="A20" s="25"/>
      <c r="B20" s="111" t="s">
        <v>155</v>
      </c>
      <c r="C20" s="25"/>
      <c r="D20" s="24"/>
      <c r="E20" s="25"/>
      <c r="F20" s="25"/>
      <c r="G20" s="25"/>
      <c r="H20" s="25"/>
      <c r="I20" s="25"/>
      <c r="J20" s="25"/>
    </row>
    <row r="21" spans="1:10" ht="14.45" customHeight="1" x14ac:dyDescent="0.25">
      <c r="A21" s="25"/>
      <c r="B21" s="111" t="s">
        <v>154</v>
      </c>
      <c r="C21" s="25"/>
      <c r="D21" s="24"/>
      <c r="E21" s="25"/>
      <c r="F21" s="25"/>
      <c r="G21" s="25"/>
      <c r="H21" s="25"/>
      <c r="I21" s="25"/>
      <c r="J21" s="25"/>
    </row>
    <row r="22" spans="1:10" ht="14.45" customHeight="1" x14ac:dyDescent="0.25">
      <c r="A22" s="25"/>
      <c r="B22" s="111" t="s">
        <v>156</v>
      </c>
      <c r="C22" s="25"/>
      <c r="D22" s="24"/>
      <c r="E22" s="25"/>
      <c r="F22" s="25"/>
      <c r="G22" s="25"/>
      <c r="H22" s="25"/>
      <c r="I22" s="25"/>
      <c r="J22" s="25"/>
    </row>
    <row r="23" spans="1:10" ht="14.45" customHeight="1" x14ac:dyDescent="0.25">
      <c r="A23" s="25"/>
      <c r="B23" s="112" t="s">
        <v>177</v>
      </c>
      <c r="C23" s="25"/>
      <c r="D23" s="24"/>
      <c r="E23" s="25"/>
      <c r="F23" s="25"/>
      <c r="G23" s="25"/>
      <c r="H23" s="25"/>
      <c r="I23" s="25"/>
      <c r="J23" s="25"/>
    </row>
    <row r="24" spans="1:10" ht="14.45" customHeight="1" x14ac:dyDescent="0.25">
      <c r="A24" s="25"/>
      <c r="B24" s="111" t="s">
        <v>178</v>
      </c>
      <c r="C24" s="25"/>
      <c r="D24" s="24"/>
      <c r="E24" s="25"/>
      <c r="F24" s="25"/>
      <c r="G24" s="25"/>
      <c r="H24" s="25"/>
      <c r="I24" s="25"/>
      <c r="J24" s="25"/>
    </row>
    <row r="25" spans="1:10" ht="14.45" customHeight="1" x14ac:dyDescent="0.25">
      <c r="A25" s="25"/>
      <c r="B25" s="111" t="s">
        <v>180</v>
      </c>
      <c r="C25" s="25"/>
      <c r="D25" s="24"/>
      <c r="E25" s="25"/>
      <c r="F25" s="25"/>
      <c r="G25" s="25"/>
      <c r="H25" s="25"/>
      <c r="I25" s="25"/>
      <c r="J25" s="25"/>
    </row>
    <row r="26" spans="1:10" ht="14.45" customHeight="1" x14ac:dyDescent="0.25">
      <c r="A26" s="25"/>
      <c r="B26" s="111" t="s">
        <v>183</v>
      </c>
      <c r="C26" s="25"/>
      <c r="D26" s="24"/>
      <c r="E26" s="25"/>
      <c r="F26" s="25"/>
      <c r="G26" s="25"/>
      <c r="H26" s="25"/>
      <c r="I26" s="25"/>
      <c r="J26" s="25"/>
    </row>
    <row r="27" spans="1:10" ht="14.45" customHeight="1" x14ac:dyDescent="0.25">
      <c r="A27" s="25"/>
      <c r="B27" s="111" t="s">
        <v>184</v>
      </c>
      <c r="C27" s="25"/>
      <c r="D27" s="24"/>
      <c r="E27" s="25"/>
      <c r="F27" s="25"/>
      <c r="G27" s="25"/>
      <c r="H27" s="25"/>
      <c r="I27" s="25"/>
      <c r="J27" s="25"/>
    </row>
    <row r="28" spans="1:10" ht="14.45" customHeight="1" x14ac:dyDescent="0.25">
      <c r="B28" s="111" t="s">
        <v>187</v>
      </c>
      <c r="C28" s="25"/>
      <c r="D28" s="25"/>
      <c r="E28" s="25"/>
      <c r="F28" s="25"/>
      <c r="G28" s="25"/>
      <c r="H28" s="25"/>
      <c r="I28" s="25"/>
      <c r="J28" s="25"/>
    </row>
    <row r="29" spans="1:10" ht="14.45" customHeight="1" x14ac:dyDescent="0.25">
      <c r="B29" s="111" t="s">
        <v>188</v>
      </c>
      <c r="C29" s="25"/>
      <c r="D29" s="25"/>
      <c r="E29" s="25"/>
      <c r="F29" s="25"/>
      <c r="G29" s="25"/>
      <c r="H29" s="25"/>
      <c r="I29" s="25"/>
      <c r="J29" s="25"/>
    </row>
    <row r="30" spans="1:10" ht="14.45" customHeight="1" x14ac:dyDescent="0.25">
      <c r="B30" s="111" t="s">
        <v>189</v>
      </c>
      <c r="C30" s="25"/>
      <c r="D30" s="25"/>
      <c r="E30" s="25"/>
      <c r="F30" s="25"/>
      <c r="G30" s="25"/>
      <c r="H30" s="25"/>
      <c r="I30" s="25"/>
      <c r="J30" s="25"/>
    </row>
    <row r="31" spans="1:10" ht="14.45" customHeight="1" x14ac:dyDescent="0.25">
      <c r="B31" s="111" t="s">
        <v>204</v>
      </c>
      <c r="C31" s="25"/>
      <c r="D31" s="25"/>
      <c r="E31" s="25"/>
      <c r="F31" s="25"/>
      <c r="G31" s="25"/>
      <c r="H31" s="25"/>
      <c r="I31" s="25"/>
      <c r="J31" s="25"/>
    </row>
    <row r="32" spans="1:10" ht="14.45" customHeight="1" x14ac:dyDescent="0.25">
      <c r="B32" s="111" t="s">
        <v>192</v>
      </c>
      <c r="C32" s="25"/>
      <c r="D32" s="25"/>
      <c r="E32" s="25"/>
      <c r="F32" s="25"/>
      <c r="G32" s="25"/>
      <c r="H32" s="25"/>
      <c r="I32" s="25"/>
      <c r="J32" s="25"/>
    </row>
    <row r="33" spans="1:10" ht="14.45" customHeight="1" x14ac:dyDescent="0.25">
      <c r="B33" s="111" t="s">
        <v>196</v>
      </c>
      <c r="C33" s="25"/>
      <c r="D33" s="25"/>
      <c r="E33" s="25"/>
      <c r="F33" s="25"/>
      <c r="G33" s="25"/>
      <c r="H33" s="25"/>
      <c r="I33" s="25"/>
      <c r="J33" s="25"/>
    </row>
    <row r="34" spans="1:10" ht="14.45" customHeight="1" x14ac:dyDescent="0.25">
      <c r="B34" s="111" t="s">
        <v>199</v>
      </c>
      <c r="C34" s="25"/>
      <c r="D34" s="25"/>
      <c r="E34" s="25"/>
      <c r="F34" s="25"/>
      <c r="G34" s="25"/>
      <c r="H34" s="25"/>
      <c r="I34" s="25"/>
      <c r="J34" s="25"/>
    </row>
    <row r="35" spans="1:10" x14ac:dyDescent="0.25">
      <c r="B35" s="125" t="s">
        <v>450</v>
      </c>
      <c r="C35" s="25"/>
      <c r="D35" s="25"/>
      <c r="E35" s="25"/>
      <c r="F35" s="25"/>
      <c r="G35" s="25"/>
      <c r="H35" s="25"/>
      <c r="I35" s="25"/>
      <c r="J35" s="25"/>
    </row>
    <row r="36" spans="1:10" ht="14.45" customHeight="1" x14ac:dyDescent="0.25">
      <c r="B36" s="41" t="s">
        <v>428</v>
      </c>
      <c r="C36" s="25"/>
      <c r="D36" s="25"/>
      <c r="E36" s="25"/>
      <c r="F36" s="25"/>
      <c r="G36" s="25"/>
      <c r="H36" s="25"/>
      <c r="I36" s="25"/>
      <c r="J36" s="25"/>
    </row>
    <row r="37" spans="1:10" ht="14.45" customHeight="1" x14ac:dyDescent="0.25">
      <c r="B37" s="41" t="s">
        <v>451</v>
      </c>
      <c r="C37" s="25"/>
      <c r="D37" s="25"/>
      <c r="E37" s="25"/>
      <c r="F37" s="25"/>
      <c r="G37" s="25"/>
      <c r="H37" s="25"/>
      <c r="I37" s="25"/>
      <c r="J37" s="25"/>
    </row>
    <row r="38" spans="1:10" ht="14.45" customHeight="1" x14ac:dyDescent="0.25">
      <c r="B38" s="41" t="s">
        <v>452</v>
      </c>
      <c r="C38" s="25"/>
      <c r="D38" s="25"/>
      <c r="E38" s="25"/>
      <c r="F38" s="25"/>
      <c r="G38" s="25"/>
      <c r="H38" s="25"/>
      <c r="I38" s="25"/>
      <c r="J38" s="25"/>
    </row>
    <row r="39" spans="1:10" ht="14.45" customHeight="1" x14ac:dyDescent="0.25">
      <c r="B39" s="111" t="s">
        <v>205</v>
      </c>
      <c r="C39" s="25"/>
      <c r="D39" s="25"/>
      <c r="E39" s="25"/>
      <c r="F39" s="25"/>
      <c r="G39" s="25"/>
      <c r="H39" s="25"/>
      <c r="I39" s="25"/>
      <c r="J39" s="25"/>
    </row>
    <row r="40" spans="1:10" ht="14.45" customHeight="1" x14ac:dyDescent="0.25">
      <c r="B40" s="111" t="s">
        <v>207</v>
      </c>
      <c r="C40" s="25"/>
      <c r="D40" s="25"/>
      <c r="E40" s="25"/>
      <c r="F40" s="25"/>
      <c r="G40" s="25"/>
      <c r="H40" s="25"/>
      <c r="I40" s="25"/>
      <c r="J40" s="25"/>
    </row>
    <row r="41" spans="1:10" ht="14.45" customHeight="1" x14ac:dyDescent="0.25">
      <c r="B41" s="111" t="s">
        <v>218</v>
      </c>
      <c r="C41" s="25"/>
      <c r="D41" s="25"/>
      <c r="E41" s="25"/>
      <c r="F41" s="25"/>
      <c r="G41" s="25"/>
      <c r="H41" s="25"/>
      <c r="I41" s="25"/>
      <c r="J41" s="25"/>
    </row>
    <row r="42" spans="1:10" ht="14.45" customHeight="1" x14ac:dyDescent="0.25">
      <c r="B42" s="41"/>
      <c r="C42" s="25"/>
      <c r="D42" s="25"/>
      <c r="E42" s="25"/>
      <c r="F42" s="25"/>
      <c r="G42" s="25"/>
      <c r="H42" s="25"/>
      <c r="I42" s="25"/>
      <c r="J42" s="25"/>
    </row>
    <row r="43" spans="1:10" x14ac:dyDescent="0.25">
      <c r="B43" s="24"/>
      <c r="C43" s="25"/>
      <c r="D43" s="25"/>
      <c r="E43" s="25"/>
      <c r="F43" s="25"/>
      <c r="G43" s="25"/>
      <c r="H43" s="25"/>
      <c r="I43" s="25"/>
      <c r="J43" s="25"/>
    </row>
    <row r="44" spans="1:10" ht="18.75" x14ac:dyDescent="0.3">
      <c r="B44" s="27" t="s">
        <v>260</v>
      </c>
      <c r="C44" s="25"/>
      <c r="E44" s="25"/>
      <c r="F44" s="25"/>
      <c r="G44" s="25"/>
      <c r="H44" s="25"/>
      <c r="I44" s="25"/>
      <c r="J44" s="25"/>
    </row>
    <row r="45" spans="1:10" ht="15" customHeight="1" x14ac:dyDescent="0.25">
      <c r="B45" s="28" t="s">
        <v>88</v>
      </c>
      <c r="C45" s="26"/>
      <c r="D45" s="28" t="s">
        <v>89</v>
      </c>
      <c r="E45" s="25"/>
      <c r="F45" s="25"/>
      <c r="G45" s="25"/>
      <c r="H45" s="25"/>
      <c r="I45" s="25"/>
      <c r="J45" s="25"/>
    </row>
    <row r="46" spans="1:10" ht="15" customHeight="1" x14ac:dyDescent="0.25">
      <c r="A46" s="25"/>
      <c r="B46" s="111" t="s">
        <v>230</v>
      </c>
      <c r="C46" s="25"/>
      <c r="D46" s="41" t="s">
        <v>453</v>
      </c>
      <c r="E46" s="25"/>
      <c r="F46" s="25"/>
      <c r="G46" s="25"/>
      <c r="H46" s="25"/>
      <c r="I46" s="25"/>
      <c r="J46" s="25"/>
    </row>
    <row r="47" spans="1:10" x14ac:dyDescent="0.25">
      <c r="A47" s="25"/>
      <c r="B47" s="111" t="s">
        <v>231</v>
      </c>
      <c r="C47" s="25"/>
      <c r="D47" s="41" t="s">
        <v>454</v>
      </c>
      <c r="E47" s="25"/>
      <c r="F47" s="25"/>
      <c r="G47" s="25"/>
      <c r="H47" s="25"/>
      <c r="I47" s="25"/>
      <c r="J47" s="25"/>
    </row>
    <row r="48" spans="1:10" x14ac:dyDescent="0.25">
      <c r="A48" s="25"/>
      <c r="B48" s="111" t="s">
        <v>233</v>
      </c>
      <c r="C48" s="25"/>
      <c r="D48" s="41" t="s">
        <v>455</v>
      </c>
      <c r="E48" s="25"/>
      <c r="F48" s="25"/>
      <c r="G48" s="25"/>
      <c r="H48" s="25"/>
      <c r="I48" s="25"/>
      <c r="J48" s="25"/>
    </row>
    <row r="49" spans="1:10" x14ac:dyDescent="0.25">
      <c r="A49" s="25"/>
      <c r="B49" s="111" t="s">
        <v>234</v>
      </c>
      <c r="C49" s="25"/>
      <c r="D49" s="25"/>
      <c r="E49" s="25"/>
      <c r="F49" s="25"/>
      <c r="G49" s="25"/>
      <c r="H49" s="25"/>
      <c r="I49" s="25"/>
      <c r="J49" s="25"/>
    </row>
    <row r="50" spans="1:10" x14ac:dyDescent="0.25">
      <c r="A50" s="25"/>
      <c r="B50" s="111" t="s">
        <v>236</v>
      </c>
      <c r="C50" s="25"/>
      <c r="E50" s="25"/>
      <c r="F50" s="25"/>
      <c r="G50" s="25"/>
      <c r="H50" s="25"/>
      <c r="I50" s="25"/>
      <c r="J50" s="25"/>
    </row>
    <row r="51" spans="1:10" x14ac:dyDescent="0.25">
      <c r="A51" s="25"/>
      <c r="B51" s="111" t="s">
        <v>239</v>
      </c>
      <c r="C51" s="25"/>
      <c r="D51" s="25"/>
      <c r="E51" s="25"/>
      <c r="F51" s="25"/>
      <c r="G51" s="25"/>
      <c r="H51" s="25"/>
      <c r="I51" s="25"/>
      <c r="J51" s="25"/>
    </row>
    <row r="52" spans="1:10" x14ac:dyDescent="0.25">
      <c r="A52" s="25"/>
      <c r="B52" s="111" t="s">
        <v>243</v>
      </c>
      <c r="C52" s="25"/>
      <c r="D52" s="25"/>
      <c r="E52" s="25"/>
      <c r="F52" s="25"/>
      <c r="G52" s="25"/>
      <c r="H52" s="25"/>
      <c r="I52" s="25"/>
      <c r="J52" s="25"/>
    </row>
    <row r="53" spans="1:10" x14ac:dyDescent="0.25">
      <c r="A53" s="25"/>
      <c r="B53" s="111" t="s">
        <v>244</v>
      </c>
      <c r="C53" s="25"/>
      <c r="D53" s="25"/>
      <c r="E53" s="25"/>
      <c r="F53" s="25"/>
      <c r="G53" s="25"/>
      <c r="H53" s="25"/>
      <c r="I53" s="25"/>
      <c r="J53" s="25"/>
    </row>
    <row r="54" spans="1:10" x14ac:dyDescent="0.25">
      <c r="A54" s="25"/>
      <c r="B54" s="111" t="s">
        <v>247</v>
      </c>
      <c r="C54" s="25"/>
      <c r="D54" s="25"/>
      <c r="E54" s="25"/>
      <c r="F54" s="25"/>
      <c r="G54" s="25"/>
      <c r="H54" s="25"/>
      <c r="I54" s="25"/>
      <c r="J54" s="25"/>
    </row>
    <row r="55" spans="1:10" x14ac:dyDescent="0.25">
      <c r="A55" s="25"/>
      <c r="B55" s="41" t="s">
        <v>460</v>
      </c>
      <c r="C55" s="25"/>
      <c r="D55" s="25"/>
      <c r="E55" s="25"/>
      <c r="F55" s="25"/>
      <c r="G55" s="25"/>
      <c r="H55" s="25"/>
      <c r="I55" s="25"/>
      <c r="J55" s="25"/>
    </row>
    <row r="56" spans="1:10" x14ac:dyDescent="0.25">
      <c r="A56" s="25"/>
      <c r="B56" s="41" t="s">
        <v>461</v>
      </c>
      <c r="C56" s="25"/>
      <c r="D56" s="25"/>
      <c r="E56" s="25"/>
      <c r="F56" s="25"/>
      <c r="G56" s="25"/>
      <c r="H56" s="25"/>
      <c r="I56" s="25"/>
      <c r="J56" s="25"/>
    </row>
    <row r="57" spans="1:10" x14ac:dyDescent="0.25">
      <c r="A57" s="25"/>
      <c r="B57" s="126" t="s">
        <v>456</v>
      </c>
      <c r="C57" s="25"/>
      <c r="D57" s="25"/>
      <c r="E57" s="25"/>
      <c r="F57" s="25"/>
      <c r="G57" s="25"/>
      <c r="H57" s="25"/>
      <c r="I57" s="25"/>
      <c r="J57" s="25"/>
    </row>
    <row r="58" spans="1:10" x14ac:dyDescent="0.25">
      <c r="A58" s="25"/>
      <c r="B58" s="126" t="s">
        <v>457</v>
      </c>
      <c r="C58" s="25"/>
      <c r="D58" s="25"/>
      <c r="E58" s="25"/>
      <c r="F58" s="25"/>
      <c r="G58" s="25"/>
      <c r="H58" s="25"/>
      <c r="I58" s="25"/>
      <c r="J58" s="25"/>
    </row>
    <row r="59" spans="1:10" x14ac:dyDescent="0.25">
      <c r="A59" s="25"/>
      <c r="B59" s="126"/>
      <c r="C59" s="25"/>
      <c r="D59" s="25"/>
      <c r="E59" s="25"/>
      <c r="F59" s="25"/>
      <c r="G59" s="25"/>
      <c r="H59" s="25"/>
      <c r="I59" s="25"/>
      <c r="J59" s="25"/>
    </row>
    <row r="60" spans="1:10" x14ac:dyDescent="0.25">
      <c r="A60" s="25"/>
      <c r="B60" s="41"/>
      <c r="C60" s="25"/>
      <c r="D60" s="25"/>
      <c r="E60" s="25"/>
      <c r="F60" s="25"/>
      <c r="G60" s="25"/>
      <c r="H60" s="25"/>
      <c r="I60" s="25"/>
      <c r="J60" s="25"/>
    </row>
    <row r="61" spans="1:10" ht="18.75" x14ac:dyDescent="0.3">
      <c r="A61" s="25"/>
      <c r="B61" s="27" t="s">
        <v>393</v>
      </c>
      <c r="C61" s="25"/>
      <c r="E61" s="25"/>
      <c r="F61" s="25"/>
      <c r="G61" s="25"/>
      <c r="H61" s="25"/>
      <c r="I61" s="25"/>
      <c r="J61" s="25"/>
    </row>
    <row r="62" spans="1:10" ht="15.75" x14ac:dyDescent="0.25">
      <c r="A62" s="25"/>
      <c r="B62" s="28" t="s">
        <v>88</v>
      </c>
      <c r="C62" s="25"/>
      <c r="D62" s="28" t="s">
        <v>89</v>
      </c>
      <c r="E62" s="25"/>
      <c r="F62" s="25"/>
      <c r="G62" s="25"/>
      <c r="H62" s="25"/>
      <c r="I62" s="25"/>
      <c r="J62" s="25"/>
    </row>
    <row r="63" spans="1:10" x14ac:dyDescent="0.25">
      <c r="B63" s="42" t="s">
        <v>256</v>
      </c>
      <c r="C63" s="25"/>
      <c r="D63" s="111" t="s">
        <v>285</v>
      </c>
      <c r="E63" s="25"/>
      <c r="F63" s="25"/>
      <c r="G63" s="25"/>
      <c r="H63" s="25"/>
      <c r="I63" s="25"/>
      <c r="J63" s="25"/>
    </row>
    <row r="64" spans="1:10" x14ac:dyDescent="0.25">
      <c r="B64" s="42" t="s">
        <v>258</v>
      </c>
      <c r="C64" s="25"/>
      <c r="D64" s="111" t="s">
        <v>297</v>
      </c>
      <c r="E64" s="25"/>
      <c r="F64" s="25"/>
      <c r="G64" s="25"/>
      <c r="H64" s="25"/>
      <c r="I64" s="25"/>
      <c r="J64" s="25"/>
    </row>
    <row r="65" spans="1:10" ht="14.45" customHeight="1" x14ac:dyDescent="0.25">
      <c r="B65" s="42" t="s">
        <v>262</v>
      </c>
      <c r="C65" s="110"/>
      <c r="D65" s="114" t="s">
        <v>333</v>
      </c>
      <c r="E65" s="110"/>
      <c r="F65" s="110"/>
      <c r="G65" s="110"/>
      <c r="H65" s="25"/>
      <c r="I65" s="25"/>
      <c r="J65" s="25"/>
    </row>
    <row r="66" spans="1:10" x14ac:dyDescent="0.25">
      <c r="B66" s="42" t="s">
        <v>275</v>
      </c>
      <c r="C66" s="25"/>
      <c r="D66" s="111" t="s">
        <v>346</v>
      </c>
      <c r="E66" s="25"/>
      <c r="F66" s="25"/>
      <c r="G66" s="25"/>
      <c r="H66" s="25"/>
      <c r="I66" s="25"/>
      <c r="J66" s="25"/>
    </row>
    <row r="67" spans="1:10" x14ac:dyDescent="0.25">
      <c r="B67" s="42" t="s">
        <v>284</v>
      </c>
      <c r="C67" s="25"/>
      <c r="D67" s="111" t="s">
        <v>356</v>
      </c>
      <c r="E67" s="25"/>
      <c r="F67" s="25"/>
      <c r="G67" s="25"/>
      <c r="H67" s="25"/>
      <c r="I67" s="25"/>
      <c r="J67" s="25"/>
    </row>
    <row r="68" spans="1:10" x14ac:dyDescent="0.25">
      <c r="B68" s="42" t="s">
        <v>308</v>
      </c>
      <c r="D68" s="32"/>
      <c r="H68" s="25"/>
      <c r="I68" s="25"/>
      <c r="J68" s="25"/>
    </row>
    <row r="69" spans="1:10" ht="14.1" customHeight="1" x14ac:dyDescent="0.25">
      <c r="B69" s="42" t="s">
        <v>320</v>
      </c>
      <c r="H69" s="25"/>
      <c r="I69" s="25"/>
      <c r="J69" s="25"/>
    </row>
    <row r="70" spans="1:10" x14ac:dyDescent="0.25">
      <c r="B70" s="42" t="s">
        <v>321</v>
      </c>
      <c r="H70" s="25"/>
      <c r="I70" s="25"/>
      <c r="J70" s="25"/>
    </row>
    <row r="71" spans="1:10" x14ac:dyDescent="0.25">
      <c r="A71" s="31"/>
      <c r="B71" s="42" t="s">
        <v>334</v>
      </c>
      <c r="C71" s="32"/>
      <c r="D71" s="25"/>
      <c r="E71" s="25"/>
      <c r="F71" s="25"/>
      <c r="G71" s="25"/>
      <c r="H71" s="25"/>
      <c r="I71" s="25"/>
      <c r="J71" s="25"/>
    </row>
    <row r="72" spans="1:10" x14ac:dyDescent="0.25">
      <c r="A72" s="31"/>
      <c r="B72" s="42" t="s">
        <v>339</v>
      </c>
      <c r="C72" s="32"/>
      <c r="D72" s="25"/>
      <c r="E72" s="25"/>
      <c r="F72" s="25"/>
      <c r="G72" s="25"/>
      <c r="H72" s="25"/>
      <c r="I72" s="25"/>
      <c r="J72" s="25"/>
    </row>
    <row r="73" spans="1:10" x14ac:dyDescent="0.25">
      <c r="A73" s="31"/>
      <c r="B73" s="42" t="s">
        <v>389</v>
      </c>
      <c r="C73" s="32"/>
      <c r="D73" s="25"/>
      <c r="E73" s="25"/>
      <c r="F73" s="25"/>
      <c r="G73" s="25"/>
      <c r="H73" s="25"/>
      <c r="I73" s="25"/>
      <c r="J73" s="25"/>
    </row>
    <row r="74" spans="1:10" x14ac:dyDescent="0.25">
      <c r="A74" s="31"/>
      <c r="B74" s="42" t="s">
        <v>390</v>
      </c>
      <c r="C74" s="32"/>
      <c r="D74" s="25"/>
      <c r="E74" s="25"/>
      <c r="F74" s="25"/>
      <c r="G74" s="25"/>
      <c r="H74" s="25"/>
      <c r="I74" s="25"/>
      <c r="J74" s="25"/>
    </row>
    <row r="75" spans="1:10" x14ac:dyDescent="0.25">
      <c r="A75" s="31"/>
      <c r="B75" s="42" t="s">
        <v>391</v>
      </c>
      <c r="C75" s="32"/>
      <c r="D75" s="25"/>
      <c r="E75" s="25"/>
      <c r="F75" s="25"/>
      <c r="G75" s="25"/>
      <c r="H75" s="25"/>
      <c r="I75" s="25"/>
      <c r="J75" s="25"/>
    </row>
    <row r="76" spans="1:10" x14ac:dyDescent="0.25">
      <c r="A76" s="31"/>
      <c r="B76" s="42"/>
      <c r="C76" s="32"/>
      <c r="D76" s="25"/>
      <c r="E76" s="25"/>
      <c r="F76" s="25"/>
      <c r="G76" s="25"/>
      <c r="H76" s="25"/>
      <c r="I76" s="25"/>
      <c r="J76" s="25"/>
    </row>
    <row r="77" spans="1:10" ht="18.75" x14ac:dyDescent="0.3">
      <c r="A77" s="31"/>
      <c r="B77" s="27" t="s">
        <v>394</v>
      </c>
      <c r="C77" s="32"/>
      <c r="D77" s="25"/>
      <c r="E77" s="25"/>
      <c r="F77" s="25"/>
      <c r="G77" s="25"/>
      <c r="H77" s="25"/>
      <c r="I77" s="25"/>
      <c r="J77" s="25"/>
    </row>
    <row r="78" spans="1:10" ht="15.75" x14ac:dyDescent="0.25">
      <c r="A78" s="31"/>
      <c r="B78" s="28" t="s">
        <v>90</v>
      </c>
      <c r="C78" s="32"/>
      <c r="D78" s="25"/>
      <c r="E78" s="25"/>
      <c r="F78" s="25"/>
      <c r="G78" s="25"/>
      <c r="H78" s="25"/>
      <c r="I78" s="25"/>
      <c r="J78" s="25"/>
    </row>
    <row r="79" spans="1:10" x14ac:dyDescent="0.25">
      <c r="B79" s="115" t="s">
        <v>358</v>
      </c>
      <c r="C79" s="25"/>
      <c r="D79" s="25"/>
      <c r="E79" s="25"/>
      <c r="F79" s="25"/>
      <c r="G79" s="25"/>
      <c r="H79" s="25"/>
      <c r="I79" s="25"/>
      <c r="J79" s="25"/>
    </row>
    <row r="80" spans="1:10" x14ac:dyDescent="0.25">
      <c r="B80" s="42" t="s">
        <v>363</v>
      </c>
    </row>
    <row r="81" spans="2:2" x14ac:dyDescent="0.25">
      <c r="B81" s="42" t="s">
        <v>380</v>
      </c>
    </row>
    <row r="82" spans="2:2" x14ac:dyDescent="0.25">
      <c r="B82" s="42" t="s">
        <v>383</v>
      </c>
    </row>
    <row r="83" spans="2:2" x14ac:dyDescent="0.25">
      <c r="B83" s="113"/>
    </row>
    <row r="84" spans="2:2" x14ac:dyDescent="0.25">
      <c r="B84" s="25"/>
    </row>
    <row r="86" spans="2:2" x14ac:dyDescent="0.25">
      <c r="B86" s="26" t="s">
        <v>91</v>
      </c>
    </row>
  </sheetData>
  <hyperlinks>
    <hyperlink ref="D9" location="'Tabel 1.1'!A1" display="Tabel 1, Nettobidrag til de offentlige finanser"/>
    <hyperlink ref="B13" location="'Figur 2.1'!A1" display="Figur 2.1 Opholdsgrundlag blandt indvandrere, 2018"/>
    <hyperlink ref="D13" location="'Tabel 2.1'!A1" display="Tabel 2.1, Nettobidrag til de offentlige finanser opdelt på herkomst fra 2014-2018"/>
    <hyperlink ref="B14" location="'Figur 2.2'!A1" display="Figur 2.2 Nettobidrag blandt vestlige indvandrere"/>
    <hyperlink ref="B15" location="'Figur 2.4'!A1" display="Figur 2.4 Gennemsnitligt nettobidrag efter alder"/>
    <hyperlink ref="B16" location="'Figur 2.5'!A1" display="Figur 2.5 Gennemsnitligt individuelt offentligt forbrug "/>
    <hyperlink ref="B17" location="'Figur 2.6'!A1" display="Figur 2.6 Aldersfordeling for herkomstgrupper"/>
    <hyperlink ref="D14" location="'Tabel 2.2'!A1" display="Tabel 2.2 Nettobidrag opgjort ved faktisk offentlig saldo og korrigeret for en række midlertidige forhold, 2019"/>
    <hyperlink ref="D15" location="'Tabel 2.3'!A1" display="'Tabel 2.3'!A1"/>
    <hyperlink ref="B18" location="'Figur 2.7'!A1" display="Figur 2.7 Faktisk gennemsnitligt nettobidrag og med aldersfordeling som personer med dansk oprindelse"/>
    <hyperlink ref="B19" location="'Figur 2.8'!A1" display="Figur 2.8 Faktisk samlet nettobidrag og med aldersfordeling som personer med dansk oprindelse"/>
    <hyperlink ref="B20" location="'Figur 2.9'!A1" display="Figur 2.9 Gennemsnitligt nettobidrag for indvandrere efter opholdsgrundlag"/>
    <hyperlink ref="B21" location="'Figur 2.10'!A1" display="Figur 2.10 Fordeling af indvandrere efter opholdsgrundlag"/>
    <hyperlink ref="B22" location="'Figur 2.11'!A1" display="Figur 2.11 Gennemsnitligt nettobidrag for indvandrere efter oprindelsesland, 2019"/>
    <hyperlink ref="B23" location="'Figur 2.12 '!A1" display="Figur 2.12 Nettobidrag for indvandrere med studie som opholdsgrundlag efter år siden indvandring"/>
    <hyperlink ref="B24" location="'Figur 2.13'!A1" display="Figur 2.13 Gennemsnitligt faktisk nettobidrag og med opholdsgrundlag som vestlige indvandrere"/>
    <hyperlink ref="B25" location="'Figur 2.14'!A1" display="Figur 2.14 Gennemsnitligt samlet nettobidrag og med opholdsgrundlag som vestlige indvandrere"/>
    <hyperlink ref="B26" location="'Figur 2.15'!A1" display="'Figur 2.15'!A1"/>
    <hyperlink ref="B27" location="'Figur 2.16'!A1" display="'Figur 2.16'!A1"/>
    <hyperlink ref="B28" location="'Figur 2.17'!A1" display="Figur 2.17 Gennemsnitlig nettobidrag for 25-64 årige efter herkomstgrupper og arbejdsmarkedstilknytning"/>
    <hyperlink ref="B29" location="'Figur 2.18'!A1" display="'Figur 2.18'!A1"/>
    <hyperlink ref="B30" location="'Figur 2.19'!A1" display="'Figur 2.19'!A1"/>
    <hyperlink ref="B31" location="'Figur 2.20'!A1" display="'Figur 2.20'!A1"/>
    <hyperlink ref="B32" location="'Figur 2.21'!A1" display="'Figur 2.21'!A1"/>
    <hyperlink ref="B33" location="'Figur 2.22'!A1" display="'Figur 2.22'!A1"/>
    <hyperlink ref="B34" location="'Figur 2.23'!A1" display="'Figur 2.23'!A1"/>
    <hyperlink ref="B39" location="'Figur 2.28'!A1" display="Figur 2.28 Faktisk og strukturel offentlig saldo"/>
    <hyperlink ref="B40" location="'Figur 2.29'!A1" display="Figur 2.29 Faktisk offentlig saldo i 2019 og renset for afvigelser fra skønnede strukturelle niveauer"/>
    <hyperlink ref="B41" location="'Figur 2.30'!A1" display="Figur 2.30 Faktisk nettobidrag i 2019 efter alder og renset for virkning af særlige poster "/>
    <hyperlink ref="B46" location="'Figur 3.1'!A1" display="Figur 3.1 Vestlige efterkommere efter alder"/>
    <hyperlink ref="B47" location="'Figur 3.2'!A1" display="Figur 3.2 Ikke-vestlige efterkommere efter alder"/>
    <hyperlink ref="B48" location="'Figur 3.3'!A1" display="'Figur 3.3'!A1"/>
    <hyperlink ref="B49" location="'Figur 3.4'!A1" display="Figur 3.4 Nye indvandrere i året opgjort efter opholdsgrundlag"/>
    <hyperlink ref="B50" location="'Figur 3.5'!A1" display="Figur 3.5 Fordeling af indvandrere efter opholdsgrundlag, 2014"/>
    <hyperlink ref="B51" location="'Figur 3.6'!A1" display="Figur 3.6 Fordeling af indvandrere efter opholdsgrundlag, 2019"/>
    <hyperlink ref="B52" location="'Figur 3.7'!A1" display="Figur 3.7 Gns. nettobidrag for indvandrere i 2019 og med samme fordeling efter opholdsgrundlag som i 2014"/>
    <hyperlink ref="B53" location="'Figur 3.8'!A1" display="'Figur 3.8'!A1"/>
    <hyperlink ref="B54" location="'Figur 3.9'!A1" display="'Figur 3.9'!A1"/>
    <hyperlink ref="B57" location="'Boks 3.1 figur a'!A1" display="Boks 3.1 Figur a Beskæftigelsesfrekvens for 25-64-årige efterkommere, 1. halvår 2019-1. halvår 2022"/>
    <hyperlink ref="B58" location="'Boks 3.1 figur b'!A1" display="Boks 3.1 Figur b Beskæftigelsesfrekvens for 25-64-årige indvandrere, 1. halvår 2019-1. halvår 2022"/>
    <hyperlink ref="D63" location="'Tabel 4.1'!A1" display="Tabel 4.1 Herboende flygtninge og familiesammenførte til flygtninge i 2019, 1.000 helårspersoner"/>
    <hyperlink ref="D64" location="'Tabel 4.2'!A1" display="Tabel 4.2 Gennemsnitligt nettobidrag for herboende flygtninge og familiesammenførte til flygtninge i 2019 efter opholdstid, 1.000 kr. pr. person"/>
    <hyperlink ref="D65" location="'Tabel 4.3'!A1" display="Tabel 4.3 Gennemsnitlige direkte personhenførbare skatter-, afgifter og overførsler for flygtninge og familiesammenførte til flygtninge i 2019 efter opholdstid, 1.000 kr. pr. person "/>
    <hyperlink ref="D66" location="'Tabel 4.4'!A1" display="Tabel 4.4 Gennemsnitlige offentlige serviceudgifter til herboende flygtninge og familiesammenførte til flygtninge i 2019 efter opholdstid, 1.000 kr. pr. person"/>
    <hyperlink ref="D67" location="'Tabel 4.5'!A1" display="Tabel 4.5 Gennemsnitligt nettobidrag for flygtninge og familiesammenførte til flygtninge efter opholdstid i 2019, 1.000 kr. pr. person "/>
    <hyperlink ref="B63" location="'Figur 4.1'!A1" display="Figur 4.1 Ændring i antal herboende flygtninge og familiesammenførte til flygtninge"/>
    <hyperlink ref="B64" location="'Figur 4.2'!A1" display="Figur 4.2 Udvikling i antal flygtninge og familiesammenførte til flygtninge siden 1997"/>
    <hyperlink ref="B65" location="'Figur 4.3'!A1" display="'Figur 4.3'!A1"/>
    <hyperlink ref="B66" location="'Figur 4.4'!A1" display="Figur 4.4 Nye flygtninge og familiesammenførte til flygtninge i udvalgte år efter køn"/>
    <hyperlink ref="B67" location="'Figur 4.5'!A1" display="Figur 4.5 Nye flygtninge og familiesammenførte til flygtninge i udvalgte år efter alder"/>
    <hyperlink ref="B68" location="'Figur 4.6'!A1" display="Figur 4.6 Gennemsnitligt nettobidrag for flygtninge og familiesammenførte til flygtninge i 2019"/>
    <hyperlink ref="B69" location="'Figur 4.7'!A1" display="Figur 4.7 25-64-årige flygtninge og famliesammenførte til flygtninge med under fem års ophold"/>
    <hyperlink ref="B70" location="'Figur 4.8'!A1" display="Figur 4.8 Gennemsnitligt nettobidrag for flygtninge og familiesammenførte til flygtninge efter alder"/>
    <hyperlink ref="B71" location="'Figur 4.9'!A1" display="Figur 4.9 Socioøkonomisk status for 25-64-årige flygtninge og familiesammenførte efter opholdstid"/>
    <hyperlink ref="B72" location="'Figur 4.10'!A1" display="Figur 4.10 Samlede udgifter til offentlige service for flygtninge og familiesammenførte til flygtninge efter alder"/>
    <hyperlink ref="B73" location="'Boks 4.1 figur a'!A1" display="Boks 4.1 Figur a Beskæftigelsesfrekvens blandt flygtninge og familiesammenførte til flygtninge for udvalgte flygtninge-årgange"/>
    <hyperlink ref="B74" location="'Boks 4.2 figur a'!A1" display="Boks 4.2 Figur a Personer med dansk oprindelse samt flygtninge og familiesammenførte efter alder"/>
    <hyperlink ref="B75" location="'Boks 4.2 figur b'!A1" display="Boks 4.2 Figur b Gennemsnitligt nettobidrag for flygtninge og familiesammenførte til flygtninge"/>
    <hyperlink ref="B79" location="'Bilag - tabel B1'!SdCtb0c7562fea7840a88b3e3fd2ba1e70b7_0" display="Bilag - tabel B1,  Gennemsnitlige offentlige indtægter- og udgifter efter herkomst, 1.000 kr. pr. person, 2019"/>
    <hyperlink ref="B80" location="'Bilag - tabel B2'!SdCtb0c7562fea7840a88b3e3fd2ba1e70b7_0" display="Bilag - tabel B2,  Indvandrere og efterkommeres nettobidrag efter oprindelsesland, 2017-2019"/>
    <hyperlink ref="B81" location="'Bilag - tabel B3'!SdCtb0c7562fea7840a88b3e3fd2ba1e70b7_1" display="Bilag - tabel B3, Indvandrere og efterkommeres nettobidrag efter køn og alder, 2017-2019"/>
    <hyperlink ref="B82" location="'Bilag - tabel B4'!SdCtb0c7562fea7840a88b3e3fd2ba1e70b7_1" display="Bilag - tabel B4, Indvandreres nettobidrag efter oprindelsesland og opholdsgrundlag, 2017-2019"/>
    <hyperlink ref="D10" location="'Boks 1.1'!SdCt67e45fb815604210a35c3d756a75aef0_0" display="Boks 1.1, Nøgletal for indvandrere og efterkommere, 2019"/>
    <hyperlink ref="B35" location="'Figur 2.24'!A1" display="Figur 2.24 Gennemsnitligt nettobidrag for beskæftigede 25-64 årige fordelt efter timeløn"/>
    <hyperlink ref="B36" location="'Figur 2.25'!A1" display="Figur 2.25 Fordeling af herkomstgrupper efter timeløn"/>
    <hyperlink ref="B37" location="'Figur 2.26'!A1" display="Figur 2.26 Faktisk gennemsnitligt nettobidrag og med timelønfordeling som personer med dansk oprindelse"/>
    <hyperlink ref="B38" location="'Figur 2.27'!A1" display="Figur 2.27 Faktisk samlet nettobidrag for indvandrere og med timelønsfordeling som personer med dansk oprindelse"/>
    <hyperlink ref="D46" location="'Tabel 3.1'!A1" display="Tabel 3.1 Befolkningen opdelt på herkomst, 2014 og 2019"/>
    <hyperlink ref="D47" location="'Tabel 3.2'!A1" display="Tabel 3.2 Nettobidrag til de offentlige finanser opdelt på herkomst, 2014-2019"/>
    <hyperlink ref="D48" location="'Tabel 3.3'!A1" display="Tabel 3.3 Gennemsnitligt nettobidrag til de offentlige finanser i 2014 og 2019 efter herkomst"/>
    <hyperlink ref="B55" location="'Figur 3.10'!A1" display="Figur 3.10 Timelønsfordeling for ikke-vestlige indvandrere, 2014 og 2019"/>
    <hyperlink ref="B56" location="'Figur 3.11'!A1" display="Figur 3.11 Gennemsnitligt nettobidrag i 2019 for indvandrere og med lønfordeling som i 2014"/>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S19"/>
  <sheetViews>
    <sheetView workbookViewId="0">
      <selection activeCell="Q25" sqref="Q25"/>
    </sheetView>
  </sheetViews>
  <sheetFormatPr defaultRowHeight="15" x14ac:dyDescent="0.25"/>
  <cols>
    <col min="1" max="1" width="32.7109375" customWidth="1"/>
    <col min="2" max="2" width="13.42578125" bestFit="1" customWidth="1"/>
    <col min="3" max="3" width="11.140625" bestFit="1" customWidth="1"/>
    <col min="4" max="4" width="11.42578125" bestFit="1" customWidth="1"/>
    <col min="5" max="5" width="8.85546875" customWidth="1"/>
    <col min="6" max="21" width="11.140625" bestFit="1" customWidth="1"/>
    <col min="22" max="28" width="10.140625" bestFit="1" customWidth="1"/>
    <col min="29" max="29" width="9.140625" bestFit="1" customWidth="1"/>
    <col min="30" max="36" width="10.140625" bestFit="1" customWidth="1"/>
    <col min="37" max="65" width="11.140625" bestFit="1" customWidth="1"/>
    <col min="66" max="67" width="10.140625" bestFit="1" customWidth="1"/>
    <col min="68" max="69" width="9.140625" bestFit="1" customWidth="1"/>
    <col min="70" max="80" width="10.140625" bestFit="1" customWidth="1"/>
    <col min="81" max="97" width="11.140625" bestFit="1" customWidth="1"/>
  </cols>
  <sheetData>
    <row r="1" spans="1:97" s="51" customFormat="1" x14ac:dyDescent="0.25">
      <c r="A1" s="50"/>
    </row>
    <row r="2" spans="1:97" s="48" customFormat="1" ht="56.1" customHeight="1" x14ac:dyDescent="0.35">
      <c r="A2" s="147" t="s">
        <v>136</v>
      </c>
      <c r="B2" s="147"/>
      <c r="C2" s="147"/>
      <c r="D2" s="147"/>
      <c r="E2" s="147"/>
    </row>
    <row r="3" spans="1:97" s="51" customFormat="1" x14ac:dyDescent="0.25">
      <c r="A3" s="50"/>
    </row>
    <row r="4" spans="1:97" s="51" customFormat="1" ht="18.75" x14ac:dyDescent="0.3">
      <c r="A4" s="53" t="s">
        <v>81</v>
      </c>
    </row>
    <row r="5" spans="1:97" s="51" customFormat="1" x14ac:dyDescent="0.25">
      <c r="A5" s="50"/>
    </row>
    <row r="6" spans="1:97" x14ac:dyDescent="0.25">
      <c r="B6" s="148" t="s">
        <v>222</v>
      </c>
      <c r="C6" s="148"/>
      <c r="D6" s="148"/>
      <c r="E6" s="148"/>
      <c r="F6" s="148"/>
      <c r="G6" s="148"/>
      <c r="H6" s="148"/>
      <c r="I6" s="148"/>
      <c r="J6" s="148"/>
      <c r="K6" s="148"/>
      <c r="L6" s="148"/>
      <c r="M6" s="148"/>
      <c r="N6" s="148"/>
      <c r="O6" s="148"/>
      <c r="P6" s="148"/>
      <c r="Q6" s="148"/>
      <c r="R6" s="148"/>
      <c r="S6" s="148"/>
      <c r="T6" s="148"/>
      <c r="U6" s="148"/>
      <c r="V6" s="148"/>
      <c r="W6" s="148"/>
      <c r="X6" s="148"/>
      <c r="Y6" s="148"/>
      <c r="Z6" s="148"/>
      <c r="AA6" s="148"/>
      <c r="AB6" s="148"/>
      <c r="AC6" s="148"/>
      <c r="AD6" s="148"/>
      <c r="AE6" s="148"/>
      <c r="AF6" s="148"/>
      <c r="AG6" s="148"/>
      <c r="AH6" s="148"/>
      <c r="AI6" s="148"/>
      <c r="AJ6" s="148"/>
      <c r="AK6" s="148"/>
      <c r="AL6" s="148"/>
      <c r="AM6" s="148"/>
      <c r="AN6" s="148"/>
      <c r="AO6" s="148"/>
      <c r="AP6" s="148"/>
      <c r="AQ6" s="148"/>
      <c r="AR6" s="148"/>
      <c r="AS6" s="148"/>
      <c r="AT6" s="148"/>
      <c r="AU6" s="148"/>
      <c r="AV6" s="148"/>
      <c r="AW6" s="148"/>
      <c r="AX6" s="148"/>
      <c r="AY6" s="148"/>
      <c r="AZ6" s="148"/>
      <c r="BA6" s="148"/>
      <c r="BB6" s="148"/>
      <c r="BC6" s="148"/>
      <c r="BD6" s="148"/>
      <c r="BE6" s="148"/>
      <c r="BF6" s="148"/>
      <c r="BG6" s="148"/>
      <c r="BH6" s="148"/>
      <c r="BI6" s="148"/>
      <c r="BJ6" s="148"/>
      <c r="BK6" s="148"/>
      <c r="BL6" s="148"/>
      <c r="BM6" s="148"/>
      <c r="BN6" s="148"/>
      <c r="BO6" s="148"/>
      <c r="BP6" s="148"/>
      <c r="BQ6" s="148"/>
      <c r="BR6" s="148"/>
      <c r="BS6" s="148"/>
      <c r="BT6" s="148"/>
      <c r="BU6" s="148"/>
      <c r="BV6" s="148"/>
      <c r="BW6" s="148"/>
      <c r="BX6" s="148"/>
      <c r="BY6" s="148"/>
      <c r="BZ6" s="148"/>
      <c r="CA6" s="148"/>
      <c r="CB6" s="148"/>
      <c r="CC6" s="148"/>
      <c r="CD6" s="148"/>
      <c r="CE6" s="148"/>
      <c r="CF6" s="148"/>
      <c r="CG6" s="148"/>
      <c r="CH6" s="148"/>
      <c r="CI6" s="148"/>
      <c r="CJ6" s="148"/>
      <c r="CK6" s="148"/>
      <c r="CL6" s="148"/>
      <c r="CM6" s="148"/>
      <c r="CN6" s="148"/>
      <c r="CO6" s="148"/>
      <c r="CP6" s="148"/>
      <c r="CQ6" s="148"/>
      <c r="CR6" s="148"/>
      <c r="CS6" s="148"/>
    </row>
    <row r="7" spans="1:97" x14ac:dyDescent="0.25">
      <c r="A7" s="12" t="s">
        <v>130</v>
      </c>
      <c r="B7" s="12">
        <v>0</v>
      </c>
      <c r="C7" s="12">
        <v>1</v>
      </c>
      <c r="D7" s="12">
        <v>2</v>
      </c>
      <c r="E7" s="12">
        <v>3</v>
      </c>
      <c r="F7" s="12">
        <v>4</v>
      </c>
      <c r="G7" s="12">
        <v>5</v>
      </c>
      <c r="H7" s="12">
        <v>6</v>
      </c>
      <c r="I7" s="12">
        <v>7</v>
      </c>
      <c r="J7" s="12">
        <v>8</v>
      </c>
      <c r="K7" s="12">
        <v>9</v>
      </c>
      <c r="L7" s="12">
        <v>10</v>
      </c>
      <c r="M7" s="12">
        <v>11</v>
      </c>
      <c r="N7" s="12">
        <v>12</v>
      </c>
      <c r="O7" s="12">
        <v>13</v>
      </c>
      <c r="P7" s="12">
        <v>14</v>
      </c>
      <c r="Q7" s="12">
        <v>15</v>
      </c>
      <c r="R7" s="12">
        <v>16</v>
      </c>
      <c r="S7" s="12">
        <v>17</v>
      </c>
      <c r="T7" s="12">
        <v>18</v>
      </c>
      <c r="U7" s="12">
        <v>19</v>
      </c>
      <c r="V7" s="12">
        <v>20</v>
      </c>
      <c r="W7" s="12">
        <v>21</v>
      </c>
      <c r="X7" s="12">
        <v>22</v>
      </c>
      <c r="Y7" s="12">
        <v>23</v>
      </c>
      <c r="Z7" s="12">
        <v>24</v>
      </c>
      <c r="AA7" s="12">
        <v>25</v>
      </c>
      <c r="AB7" s="12">
        <v>26</v>
      </c>
      <c r="AC7" s="12">
        <v>27</v>
      </c>
      <c r="AD7" s="12">
        <v>28</v>
      </c>
      <c r="AE7" s="12">
        <v>29</v>
      </c>
      <c r="AF7" s="12">
        <v>30</v>
      </c>
      <c r="AG7" s="12">
        <v>31</v>
      </c>
      <c r="AH7" s="12">
        <v>32</v>
      </c>
      <c r="AI7" s="12">
        <v>33</v>
      </c>
      <c r="AJ7" s="12">
        <v>34</v>
      </c>
      <c r="AK7" s="12">
        <v>35</v>
      </c>
      <c r="AL7" s="12">
        <v>36</v>
      </c>
      <c r="AM7" s="12">
        <v>37</v>
      </c>
      <c r="AN7" s="12">
        <v>38</v>
      </c>
      <c r="AO7" s="12">
        <v>39</v>
      </c>
      <c r="AP7" s="12">
        <v>40</v>
      </c>
      <c r="AQ7" s="12">
        <v>41</v>
      </c>
      <c r="AR7" s="12">
        <v>42</v>
      </c>
      <c r="AS7" s="12">
        <v>43</v>
      </c>
      <c r="AT7" s="12">
        <v>44</v>
      </c>
      <c r="AU7" s="12">
        <v>45</v>
      </c>
      <c r="AV7" s="12">
        <v>46</v>
      </c>
      <c r="AW7" s="12">
        <v>47</v>
      </c>
      <c r="AX7" s="12">
        <v>48</v>
      </c>
      <c r="AY7" s="12">
        <v>49</v>
      </c>
      <c r="AZ7" s="12">
        <v>50</v>
      </c>
      <c r="BA7" s="12">
        <v>51</v>
      </c>
      <c r="BB7" s="12">
        <v>52</v>
      </c>
      <c r="BC7" s="12">
        <v>53</v>
      </c>
      <c r="BD7" s="12">
        <v>54</v>
      </c>
      <c r="BE7" s="12">
        <v>55</v>
      </c>
      <c r="BF7" s="12">
        <v>56</v>
      </c>
      <c r="BG7" s="12">
        <v>57</v>
      </c>
      <c r="BH7" s="12">
        <v>58</v>
      </c>
      <c r="BI7" s="12">
        <v>59</v>
      </c>
      <c r="BJ7" s="12">
        <v>60</v>
      </c>
      <c r="BK7" s="12">
        <v>61</v>
      </c>
      <c r="BL7" s="12">
        <v>62</v>
      </c>
      <c r="BM7" s="12">
        <v>63</v>
      </c>
      <c r="BN7" s="12">
        <v>64</v>
      </c>
      <c r="BO7" s="12">
        <v>65</v>
      </c>
      <c r="BP7" s="12">
        <v>66</v>
      </c>
      <c r="BQ7" s="12">
        <v>67</v>
      </c>
      <c r="BR7" s="12">
        <v>68</v>
      </c>
      <c r="BS7" s="12">
        <v>69</v>
      </c>
      <c r="BT7" s="12">
        <v>70</v>
      </c>
      <c r="BU7" s="12">
        <v>71</v>
      </c>
      <c r="BV7" s="12">
        <v>72</v>
      </c>
      <c r="BW7" s="12">
        <v>73</v>
      </c>
      <c r="BX7" s="12">
        <v>74</v>
      </c>
      <c r="BY7" s="12">
        <v>75</v>
      </c>
      <c r="BZ7" s="12">
        <v>76</v>
      </c>
      <c r="CA7" s="12">
        <v>77</v>
      </c>
      <c r="CB7" s="12">
        <v>78</v>
      </c>
      <c r="CC7" s="12">
        <v>79</v>
      </c>
      <c r="CD7" s="12">
        <v>80</v>
      </c>
      <c r="CE7" s="12">
        <v>81</v>
      </c>
      <c r="CF7" s="12">
        <v>82</v>
      </c>
      <c r="CG7" s="12">
        <v>83</v>
      </c>
      <c r="CH7" s="12">
        <v>84</v>
      </c>
      <c r="CI7" s="12">
        <v>85</v>
      </c>
      <c r="CJ7" s="12">
        <v>86</v>
      </c>
      <c r="CK7" s="12">
        <v>87</v>
      </c>
      <c r="CL7" s="12">
        <v>88</v>
      </c>
      <c r="CM7" s="12">
        <v>89</v>
      </c>
      <c r="CN7" s="12">
        <v>90</v>
      </c>
      <c r="CO7" s="12">
        <v>91</v>
      </c>
      <c r="CP7" s="12">
        <v>92</v>
      </c>
      <c r="CQ7" s="12">
        <v>93</v>
      </c>
      <c r="CR7" s="12">
        <v>94</v>
      </c>
      <c r="CS7" s="12">
        <v>95</v>
      </c>
    </row>
    <row r="8" spans="1:97" ht="14.45" customHeight="1" x14ac:dyDescent="0.25">
      <c r="A8" s="15" t="s">
        <v>131</v>
      </c>
      <c r="B8">
        <v>3.5</v>
      </c>
      <c r="C8">
        <v>25.9</v>
      </c>
      <c r="D8">
        <v>13.3</v>
      </c>
      <c r="E8">
        <v>9.1</v>
      </c>
      <c r="F8">
        <v>8.4</v>
      </c>
      <c r="G8">
        <v>8.6999999999999993</v>
      </c>
      <c r="H8">
        <v>6.9</v>
      </c>
      <c r="I8">
        <v>7.2</v>
      </c>
      <c r="J8">
        <v>7.3</v>
      </c>
      <c r="K8">
        <v>7.1</v>
      </c>
      <c r="L8">
        <v>7.4</v>
      </c>
      <c r="M8">
        <v>7.4</v>
      </c>
      <c r="N8">
        <v>8</v>
      </c>
      <c r="O8">
        <v>8.3000000000000007</v>
      </c>
      <c r="P8">
        <v>8.5</v>
      </c>
      <c r="Q8">
        <v>9.9</v>
      </c>
      <c r="R8">
        <v>10.1</v>
      </c>
      <c r="S8">
        <v>10.5</v>
      </c>
      <c r="T8">
        <v>11</v>
      </c>
      <c r="U8">
        <v>11.4</v>
      </c>
      <c r="V8">
        <v>9.6</v>
      </c>
      <c r="W8">
        <v>10.4</v>
      </c>
      <c r="X8">
        <v>10.1</v>
      </c>
      <c r="Y8">
        <v>11.1</v>
      </c>
      <c r="Z8">
        <v>11</v>
      </c>
      <c r="AA8">
        <v>11.4</v>
      </c>
      <c r="AB8">
        <v>12.7</v>
      </c>
      <c r="AC8">
        <v>13.7</v>
      </c>
      <c r="AD8">
        <v>14</v>
      </c>
      <c r="AE8">
        <v>15</v>
      </c>
      <c r="AF8">
        <v>15.6</v>
      </c>
      <c r="AG8">
        <v>15.7</v>
      </c>
      <c r="AH8">
        <v>15.7</v>
      </c>
      <c r="AI8">
        <v>15.6</v>
      </c>
      <c r="AJ8">
        <v>15.7</v>
      </c>
      <c r="AK8">
        <v>15.3</v>
      </c>
      <c r="AL8">
        <v>15.1</v>
      </c>
      <c r="AM8">
        <v>15.1</v>
      </c>
      <c r="AN8">
        <v>14.8</v>
      </c>
      <c r="AO8">
        <v>14.7</v>
      </c>
      <c r="AP8">
        <v>14.6</v>
      </c>
      <c r="AQ8">
        <v>14.5</v>
      </c>
      <c r="AR8">
        <v>14.5</v>
      </c>
      <c r="AS8">
        <v>14.5</v>
      </c>
      <c r="AT8">
        <v>14.7</v>
      </c>
      <c r="AU8">
        <v>14.8</v>
      </c>
      <c r="AV8">
        <v>14.9</v>
      </c>
      <c r="AW8">
        <v>14.9</v>
      </c>
      <c r="AX8">
        <v>15.8</v>
      </c>
      <c r="AY8">
        <v>16</v>
      </c>
      <c r="AZ8">
        <v>16.600000000000001</v>
      </c>
      <c r="BA8">
        <v>18.3</v>
      </c>
      <c r="BB8">
        <v>17.899999999999999</v>
      </c>
      <c r="BC8">
        <v>18.7</v>
      </c>
      <c r="BD8">
        <v>19.2</v>
      </c>
      <c r="BE8">
        <v>19.899999999999999</v>
      </c>
      <c r="BF8">
        <v>20.5</v>
      </c>
      <c r="BG8">
        <v>21.4</v>
      </c>
      <c r="BH8">
        <v>22</v>
      </c>
      <c r="BI8">
        <v>23.1</v>
      </c>
      <c r="BJ8">
        <v>23.8</v>
      </c>
      <c r="BK8">
        <v>24.8</v>
      </c>
      <c r="BL8">
        <v>25.6</v>
      </c>
      <c r="BM8">
        <v>26.5</v>
      </c>
      <c r="BN8">
        <v>27.2</v>
      </c>
      <c r="BO8">
        <v>29.1</v>
      </c>
      <c r="BP8">
        <v>30.2</v>
      </c>
      <c r="BQ8">
        <v>31.1</v>
      </c>
      <c r="BR8">
        <v>32.5</v>
      </c>
      <c r="BS8">
        <v>33.6</v>
      </c>
      <c r="BT8">
        <v>34.5</v>
      </c>
      <c r="BU8">
        <v>36.200000000000003</v>
      </c>
      <c r="BV8">
        <v>37.700000000000003</v>
      </c>
      <c r="BW8">
        <v>38.6</v>
      </c>
      <c r="BX8">
        <v>39.700000000000003</v>
      </c>
      <c r="BY8">
        <v>42.3</v>
      </c>
      <c r="BZ8">
        <v>42.7</v>
      </c>
      <c r="CA8">
        <v>43.7</v>
      </c>
      <c r="CB8">
        <v>44.6</v>
      </c>
      <c r="CC8">
        <v>46.6</v>
      </c>
      <c r="CD8">
        <v>47.2</v>
      </c>
      <c r="CE8">
        <v>46.7</v>
      </c>
      <c r="CF8">
        <v>47.8</v>
      </c>
      <c r="CG8">
        <v>48.6</v>
      </c>
      <c r="CH8">
        <v>49.5</v>
      </c>
      <c r="CI8">
        <v>50.5</v>
      </c>
      <c r="CJ8">
        <v>50.9</v>
      </c>
      <c r="CK8">
        <v>50.4</v>
      </c>
      <c r="CL8">
        <v>50.8</v>
      </c>
      <c r="CM8">
        <v>50.4</v>
      </c>
      <c r="CN8">
        <v>50.1</v>
      </c>
      <c r="CO8">
        <v>47.4</v>
      </c>
      <c r="CP8">
        <v>47.5</v>
      </c>
      <c r="CQ8">
        <v>47.6</v>
      </c>
      <c r="CR8">
        <v>46.9</v>
      </c>
      <c r="CS8">
        <v>44.4</v>
      </c>
    </row>
    <row r="9" spans="1:97" ht="14.45" customHeight="1" x14ac:dyDescent="0.25">
      <c r="A9" s="15" t="s">
        <v>132</v>
      </c>
      <c r="B9">
        <v>3.2</v>
      </c>
      <c r="C9">
        <v>3.1</v>
      </c>
      <c r="D9">
        <v>3.1</v>
      </c>
      <c r="E9">
        <v>4</v>
      </c>
      <c r="F9">
        <v>4.7</v>
      </c>
      <c r="G9">
        <v>5.6</v>
      </c>
      <c r="H9">
        <v>6.3</v>
      </c>
      <c r="I9">
        <v>7.3</v>
      </c>
      <c r="J9">
        <v>7.8</v>
      </c>
      <c r="K9">
        <v>9.6</v>
      </c>
      <c r="L9">
        <v>10.4</v>
      </c>
      <c r="M9">
        <v>12.2</v>
      </c>
      <c r="N9">
        <v>12</v>
      </c>
      <c r="O9">
        <v>13.6</v>
      </c>
      <c r="P9">
        <v>15.4</v>
      </c>
      <c r="Q9">
        <v>19.100000000000001</v>
      </c>
      <c r="R9">
        <v>20.8</v>
      </c>
      <c r="S9">
        <v>22.4</v>
      </c>
      <c r="T9">
        <v>18.399999999999999</v>
      </c>
      <c r="U9">
        <v>15</v>
      </c>
      <c r="V9">
        <v>13.9</v>
      </c>
      <c r="W9">
        <v>12.5</v>
      </c>
      <c r="X9">
        <v>11.3</v>
      </c>
      <c r="Y9">
        <v>9.9</v>
      </c>
      <c r="Z9">
        <v>8.8000000000000007</v>
      </c>
      <c r="AA9">
        <v>8.8000000000000007</v>
      </c>
      <c r="AB9">
        <v>8.1</v>
      </c>
      <c r="AC9">
        <v>8</v>
      </c>
      <c r="AD9">
        <v>7.8</v>
      </c>
      <c r="AE9">
        <v>7.7</v>
      </c>
      <c r="AF9">
        <v>7.5</v>
      </c>
      <c r="AG9">
        <v>7.6</v>
      </c>
      <c r="AH9">
        <v>7.3</v>
      </c>
      <c r="AI9">
        <v>6.8</v>
      </c>
      <c r="AJ9">
        <v>6.9</v>
      </c>
      <c r="AK9">
        <v>6.1</v>
      </c>
      <c r="AL9">
        <v>6.5</v>
      </c>
      <c r="AM9">
        <v>6.4</v>
      </c>
      <c r="AN9">
        <v>6.1</v>
      </c>
      <c r="AO9">
        <v>5.7</v>
      </c>
      <c r="AP9">
        <v>5.8</v>
      </c>
      <c r="AQ9">
        <v>6.1</v>
      </c>
      <c r="AR9">
        <v>6.3</v>
      </c>
      <c r="AS9">
        <v>6.3</v>
      </c>
      <c r="AT9">
        <v>6.2</v>
      </c>
      <c r="AU9">
        <v>6.5</v>
      </c>
      <c r="AV9">
        <v>6.4</v>
      </c>
      <c r="AW9">
        <v>6.5</v>
      </c>
      <c r="AX9">
        <v>6.2</v>
      </c>
      <c r="AY9">
        <v>6.3</v>
      </c>
      <c r="AZ9">
        <v>6.7</v>
      </c>
      <c r="BA9">
        <v>7.1</v>
      </c>
      <c r="BB9">
        <v>6</v>
      </c>
      <c r="BC9">
        <v>6.8</v>
      </c>
      <c r="BD9">
        <v>6.8</v>
      </c>
      <c r="BE9">
        <v>7.7</v>
      </c>
      <c r="BF9">
        <v>6.8</v>
      </c>
      <c r="BG9">
        <v>6.9</v>
      </c>
      <c r="BH9">
        <v>7</v>
      </c>
      <c r="BI9">
        <v>7</v>
      </c>
      <c r="BJ9">
        <v>6.4</v>
      </c>
      <c r="BK9">
        <v>6.2</v>
      </c>
      <c r="BL9">
        <v>6.4</v>
      </c>
      <c r="BM9">
        <v>5.8</v>
      </c>
      <c r="BN9">
        <v>6.1</v>
      </c>
      <c r="BO9">
        <v>5.9</v>
      </c>
      <c r="BP9">
        <v>5.2</v>
      </c>
      <c r="BQ9">
        <v>5.2</v>
      </c>
      <c r="BR9">
        <v>4.5</v>
      </c>
      <c r="BS9">
        <v>3.9</v>
      </c>
      <c r="BT9">
        <v>3.8</v>
      </c>
      <c r="BU9">
        <v>3.2</v>
      </c>
      <c r="BV9">
        <v>3</v>
      </c>
      <c r="BW9">
        <v>2.7</v>
      </c>
      <c r="BX9">
        <v>1.9</v>
      </c>
      <c r="BY9">
        <v>2.2999999999999998</v>
      </c>
      <c r="BZ9">
        <v>1.9</v>
      </c>
      <c r="CA9">
        <v>1.8</v>
      </c>
      <c r="CB9">
        <v>1.7</v>
      </c>
      <c r="CC9">
        <v>1.3</v>
      </c>
      <c r="CD9">
        <v>1</v>
      </c>
      <c r="CE9">
        <v>1.3</v>
      </c>
      <c r="CF9">
        <v>1.1000000000000001</v>
      </c>
      <c r="CG9">
        <v>1</v>
      </c>
      <c r="CH9">
        <v>1.2</v>
      </c>
      <c r="CI9">
        <v>0.9</v>
      </c>
      <c r="CJ9">
        <v>1.1000000000000001</v>
      </c>
      <c r="CK9">
        <v>0.7</v>
      </c>
      <c r="CL9">
        <v>0.9</v>
      </c>
      <c r="CM9">
        <v>1</v>
      </c>
      <c r="CN9">
        <v>0.7</v>
      </c>
      <c r="CO9">
        <v>1.5</v>
      </c>
      <c r="CP9">
        <v>1.1000000000000001</v>
      </c>
      <c r="CQ9">
        <v>1.1000000000000001</v>
      </c>
      <c r="CR9">
        <v>1.5</v>
      </c>
      <c r="CS9">
        <v>1.8</v>
      </c>
    </row>
    <row r="10" spans="1:97" ht="14.45" customHeight="1" x14ac:dyDescent="0.25">
      <c r="A10" s="15" t="s">
        <v>133</v>
      </c>
      <c r="B10">
        <v>0</v>
      </c>
      <c r="C10">
        <v>0</v>
      </c>
      <c r="D10">
        <v>0</v>
      </c>
      <c r="E10">
        <v>0</v>
      </c>
      <c r="F10">
        <v>0</v>
      </c>
      <c r="G10">
        <v>0.3</v>
      </c>
      <c r="H10">
        <v>30.7</v>
      </c>
      <c r="I10">
        <v>73.8</v>
      </c>
      <c r="J10">
        <v>77.400000000000006</v>
      </c>
      <c r="K10">
        <v>78.400000000000006</v>
      </c>
      <c r="L10">
        <v>78.599999999999994</v>
      </c>
      <c r="M10">
        <v>79.400000000000006</v>
      </c>
      <c r="N10">
        <v>79.7</v>
      </c>
      <c r="O10">
        <v>75.3</v>
      </c>
      <c r="P10">
        <v>81.7</v>
      </c>
      <c r="Q10">
        <v>84.7</v>
      </c>
      <c r="R10">
        <v>81.5</v>
      </c>
      <c r="S10">
        <v>72.599999999999994</v>
      </c>
      <c r="T10">
        <v>65.2</v>
      </c>
      <c r="U10">
        <v>59.7</v>
      </c>
      <c r="V10">
        <v>45.7</v>
      </c>
      <c r="W10">
        <v>37.299999999999997</v>
      </c>
      <c r="X10">
        <v>40</v>
      </c>
      <c r="Y10">
        <v>41.4</v>
      </c>
      <c r="Z10">
        <v>38</v>
      </c>
      <c r="AA10">
        <v>33.200000000000003</v>
      </c>
      <c r="AB10">
        <v>26.3</v>
      </c>
      <c r="AC10">
        <v>20.2</v>
      </c>
      <c r="AD10">
        <v>15.4</v>
      </c>
      <c r="AE10">
        <v>12</v>
      </c>
      <c r="AF10">
        <v>9.6999999999999993</v>
      </c>
      <c r="AG10">
        <v>8</v>
      </c>
      <c r="AH10">
        <v>6.6</v>
      </c>
      <c r="AI10">
        <v>5.6</v>
      </c>
      <c r="AJ10">
        <v>4.8</v>
      </c>
      <c r="AK10">
        <v>4.3</v>
      </c>
      <c r="AL10">
        <v>3.8</v>
      </c>
      <c r="AM10">
        <v>3.2</v>
      </c>
      <c r="AN10">
        <v>2.9</v>
      </c>
      <c r="AO10">
        <v>2.5</v>
      </c>
      <c r="AP10">
        <v>2.2000000000000002</v>
      </c>
      <c r="AQ10">
        <v>2</v>
      </c>
      <c r="AR10">
        <v>1.7</v>
      </c>
      <c r="AS10">
        <v>1.5</v>
      </c>
      <c r="AT10">
        <v>1.3</v>
      </c>
      <c r="AU10">
        <v>1.2</v>
      </c>
      <c r="AV10">
        <v>1.1000000000000001</v>
      </c>
      <c r="AW10">
        <v>0.9</v>
      </c>
      <c r="AX10">
        <v>0.8</v>
      </c>
      <c r="AY10">
        <v>0.8</v>
      </c>
      <c r="AZ10">
        <v>0.7</v>
      </c>
      <c r="BA10">
        <v>0.7</v>
      </c>
      <c r="BB10">
        <v>0.6</v>
      </c>
      <c r="BC10">
        <v>0.5</v>
      </c>
      <c r="BD10">
        <v>0.4</v>
      </c>
      <c r="BE10">
        <v>0.4</v>
      </c>
      <c r="BF10">
        <v>0.3</v>
      </c>
      <c r="BG10">
        <v>0.3</v>
      </c>
      <c r="BH10">
        <v>0.2</v>
      </c>
      <c r="BI10">
        <v>0.2</v>
      </c>
      <c r="BJ10">
        <v>0.2</v>
      </c>
      <c r="BK10">
        <v>0.1</v>
      </c>
      <c r="BL10">
        <v>0.1</v>
      </c>
      <c r="BM10">
        <v>0.1</v>
      </c>
      <c r="BN10">
        <v>0</v>
      </c>
      <c r="BO10">
        <v>0</v>
      </c>
      <c r="BP10">
        <v>0</v>
      </c>
      <c r="BQ10">
        <v>0</v>
      </c>
      <c r="BR10">
        <v>0</v>
      </c>
      <c r="BS10">
        <v>0</v>
      </c>
      <c r="BT10">
        <v>0</v>
      </c>
      <c r="BU10">
        <v>0</v>
      </c>
      <c r="BV10">
        <v>0</v>
      </c>
      <c r="BW10">
        <v>0</v>
      </c>
      <c r="BX10">
        <v>0</v>
      </c>
      <c r="BY10">
        <v>0</v>
      </c>
      <c r="BZ10">
        <v>0</v>
      </c>
      <c r="CA10">
        <v>0</v>
      </c>
      <c r="CB10">
        <v>0</v>
      </c>
      <c r="CC10">
        <v>0</v>
      </c>
      <c r="CD10">
        <v>0</v>
      </c>
      <c r="CE10">
        <v>0</v>
      </c>
      <c r="CF10">
        <v>0</v>
      </c>
      <c r="CG10">
        <v>0</v>
      </c>
      <c r="CH10">
        <v>0</v>
      </c>
      <c r="CI10">
        <v>0</v>
      </c>
      <c r="CJ10">
        <v>0</v>
      </c>
      <c r="CK10">
        <v>0</v>
      </c>
      <c r="CL10">
        <v>0</v>
      </c>
      <c r="CM10">
        <v>0</v>
      </c>
      <c r="CN10">
        <v>0</v>
      </c>
      <c r="CO10">
        <v>0</v>
      </c>
      <c r="CP10">
        <v>0</v>
      </c>
      <c r="CQ10">
        <v>0</v>
      </c>
      <c r="CR10">
        <v>0</v>
      </c>
      <c r="CS10">
        <v>0</v>
      </c>
    </row>
    <row r="11" spans="1:97" ht="14.45" customHeight="1" x14ac:dyDescent="0.25">
      <c r="A11" s="15" t="s">
        <v>134</v>
      </c>
      <c r="B11">
        <v>0</v>
      </c>
      <c r="C11">
        <v>0</v>
      </c>
      <c r="D11">
        <v>0</v>
      </c>
      <c r="E11">
        <v>0</v>
      </c>
      <c r="F11">
        <v>0</v>
      </c>
      <c r="G11">
        <v>0</v>
      </c>
      <c r="H11">
        <v>0</v>
      </c>
      <c r="I11">
        <v>0</v>
      </c>
      <c r="J11">
        <v>0</v>
      </c>
      <c r="K11">
        <v>0</v>
      </c>
      <c r="L11">
        <v>0</v>
      </c>
      <c r="M11">
        <v>0.1</v>
      </c>
      <c r="N11">
        <v>0</v>
      </c>
      <c r="O11">
        <v>0</v>
      </c>
      <c r="P11">
        <v>0</v>
      </c>
      <c r="Q11">
        <v>0</v>
      </c>
      <c r="R11">
        <v>0.1</v>
      </c>
      <c r="S11">
        <v>0.1</v>
      </c>
      <c r="T11">
        <v>0.2</v>
      </c>
      <c r="U11">
        <v>0.3</v>
      </c>
      <c r="V11">
        <v>0.4</v>
      </c>
      <c r="W11">
        <v>0.2</v>
      </c>
      <c r="X11">
        <v>0.3</v>
      </c>
      <c r="Y11">
        <v>0.2</v>
      </c>
      <c r="Z11">
        <v>0.2</v>
      </c>
      <c r="AA11">
        <v>0.3</v>
      </c>
      <c r="AB11">
        <v>0.3</v>
      </c>
      <c r="AC11">
        <v>0.3</v>
      </c>
      <c r="AD11">
        <v>0.2</v>
      </c>
      <c r="AE11">
        <v>0.4</v>
      </c>
      <c r="AF11">
        <v>0.3</v>
      </c>
      <c r="AG11">
        <v>0.3</v>
      </c>
      <c r="AH11">
        <v>0.2</v>
      </c>
      <c r="AI11">
        <v>0.3</v>
      </c>
      <c r="AJ11">
        <v>0.3</v>
      </c>
      <c r="AK11">
        <v>0.3</v>
      </c>
      <c r="AL11">
        <v>0.3</v>
      </c>
      <c r="AM11">
        <v>0.2</v>
      </c>
      <c r="AN11">
        <v>0.4</v>
      </c>
      <c r="AO11">
        <v>0.3</v>
      </c>
      <c r="AP11">
        <v>0.2</v>
      </c>
      <c r="AQ11">
        <v>0.3</v>
      </c>
      <c r="AR11">
        <v>0.3</v>
      </c>
      <c r="AS11">
        <v>0.4</v>
      </c>
      <c r="AT11">
        <v>0.4</v>
      </c>
      <c r="AU11">
        <v>0.5</v>
      </c>
      <c r="AV11">
        <v>0.5</v>
      </c>
      <c r="AW11">
        <v>0.6</v>
      </c>
      <c r="AX11">
        <v>0.6</v>
      </c>
      <c r="AY11">
        <v>0.6</v>
      </c>
      <c r="AZ11">
        <v>0.7</v>
      </c>
      <c r="BA11">
        <v>0.8</v>
      </c>
      <c r="BB11">
        <v>0.9</v>
      </c>
      <c r="BC11">
        <v>1</v>
      </c>
      <c r="BD11">
        <v>1.1000000000000001</v>
      </c>
      <c r="BE11">
        <v>1.3</v>
      </c>
      <c r="BF11">
        <v>1.2</v>
      </c>
      <c r="BG11">
        <v>1.6</v>
      </c>
      <c r="BH11">
        <v>1.7</v>
      </c>
      <c r="BI11">
        <v>2</v>
      </c>
      <c r="BJ11">
        <v>2.2000000000000002</v>
      </c>
      <c r="BK11">
        <v>2.5</v>
      </c>
      <c r="BL11">
        <v>2.8</v>
      </c>
      <c r="BM11">
        <v>3.2</v>
      </c>
      <c r="BN11">
        <v>3.8</v>
      </c>
      <c r="BO11">
        <v>6.7</v>
      </c>
      <c r="BP11">
        <v>8.5</v>
      </c>
      <c r="BQ11">
        <v>8.6</v>
      </c>
      <c r="BR11">
        <v>9.5</v>
      </c>
      <c r="BS11">
        <v>10.199999999999999</v>
      </c>
      <c r="BT11">
        <v>11.3</v>
      </c>
      <c r="BU11">
        <v>11.9</v>
      </c>
      <c r="BV11">
        <v>13.5</v>
      </c>
      <c r="BW11">
        <v>14.8</v>
      </c>
      <c r="BX11">
        <v>16.399999999999999</v>
      </c>
      <c r="BY11">
        <v>19</v>
      </c>
      <c r="BZ11">
        <v>21.4</v>
      </c>
      <c r="CA11">
        <v>24.9</v>
      </c>
      <c r="CB11">
        <v>28.1</v>
      </c>
      <c r="CC11">
        <v>32.9</v>
      </c>
      <c r="CD11">
        <v>36.4</v>
      </c>
      <c r="CE11">
        <v>42.2</v>
      </c>
      <c r="CF11">
        <v>50.4</v>
      </c>
      <c r="CG11">
        <v>58.3</v>
      </c>
      <c r="CH11">
        <v>66.900000000000006</v>
      </c>
      <c r="CI11">
        <v>79</v>
      </c>
      <c r="CJ11">
        <v>91.4</v>
      </c>
      <c r="CK11">
        <v>101.7</v>
      </c>
      <c r="CL11">
        <v>113</v>
      </c>
      <c r="CM11">
        <v>127</v>
      </c>
      <c r="CN11">
        <v>143</v>
      </c>
      <c r="CO11">
        <v>159.30000000000001</v>
      </c>
      <c r="CP11">
        <v>181.4</v>
      </c>
      <c r="CQ11">
        <v>201.2</v>
      </c>
      <c r="CR11">
        <v>219.2</v>
      </c>
      <c r="CS11">
        <v>265.89999999999998</v>
      </c>
    </row>
    <row r="12" spans="1:97" x14ac:dyDescent="0.25">
      <c r="A12" s="15" t="s">
        <v>135</v>
      </c>
      <c r="B12">
        <v>2.2999999999999998</v>
      </c>
      <c r="C12">
        <v>42.3</v>
      </c>
      <c r="D12">
        <v>70.099999999999994</v>
      </c>
      <c r="E12">
        <v>70.099999999999994</v>
      </c>
      <c r="F12">
        <v>69.5</v>
      </c>
      <c r="G12">
        <v>69.400000000000006</v>
      </c>
      <c r="H12">
        <v>39.1</v>
      </c>
      <c r="I12">
        <v>11.5</v>
      </c>
      <c r="J12">
        <v>9.4</v>
      </c>
      <c r="K12">
        <v>8.5</v>
      </c>
      <c r="L12">
        <v>6.5</v>
      </c>
      <c r="M12">
        <v>5</v>
      </c>
      <c r="N12">
        <v>3.6</v>
      </c>
      <c r="O12">
        <v>2.1</v>
      </c>
      <c r="P12">
        <v>1.1000000000000001</v>
      </c>
      <c r="Q12">
        <v>0.9</v>
      </c>
      <c r="R12">
        <v>0.7</v>
      </c>
      <c r="S12">
        <v>0.5</v>
      </c>
      <c r="T12">
        <v>0.3</v>
      </c>
      <c r="U12">
        <v>0</v>
      </c>
      <c r="V12">
        <v>0</v>
      </c>
      <c r="W12">
        <v>0</v>
      </c>
      <c r="X12">
        <v>0</v>
      </c>
      <c r="Y12">
        <v>0</v>
      </c>
      <c r="Z12">
        <v>0</v>
      </c>
      <c r="AA12">
        <v>0</v>
      </c>
      <c r="AB12">
        <v>0</v>
      </c>
      <c r="AC12">
        <v>0</v>
      </c>
      <c r="AD12">
        <v>0</v>
      </c>
      <c r="AE12">
        <v>0</v>
      </c>
      <c r="AF12">
        <v>0</v>
      </c>
      <c r="AG12">
        <v>0</v>
      </c>
      <c r="AH12">
        <v>0</v>
      </c>
      <c r="AI12">
        <v>0</v>
      </c>
      <c r="AJ12">
        <v>0</v>
      </c>
      <c r="AK12">
        <v>0</v>
      </c>
      <c r="AL12">
        <v>0</v>
      </c>
      <c r="AM12">
        <v>0</v>
      </c>
      <c r="AN12">
        <v>0</v>
      </c>
      <c r="AO12">
        <v>0</v>
      </c>
      <c r="AP12">
        <v>0</v>
      </c>
      <c r="AQ12">
        <v>0</v>
      </c>
      <c r="AR12">
        <v>0</v>
      </c>
      <c r="AS12">
        <v>0</v>
      </c>
      <c r="AT12">
        <v>0</v>
      </c>
      <c r="AU12">
        <v>0</v>
      </c>
      <c r="AV12">
        <v>0</v>
      </c>
      <c r="AW12">
        <v>0</v>
      </c>
      <c r="AX12">
        <v>0</v>
      </c>
      <c r="AY12">
        <v>0</v>
      </c>
      <c r="AZ12">
        <v>0</v>
      </c>
      <c r="BA12">
        <v>0</v>
      </c>
      <c r="BB12">
        <v>0</v>
      </c>
      <c r="BC12">
        <v>0</v>
      </c>
      <c r="BD12">
        <v>0</v>
      </c>
      <c r="BE12">
        <v>0</v>
      </c>
      <c r="BF12">
        <v>0</v>
      </c>
      <c r="BG12">
        <v>0</v>
      </c>
      <c r="BH12">
        <v>0</v>
      </c>
      <c r="BI12">
        <v>0</v>
      </c>
      <c r="BJ12">
        <v>0</v>
      </c>
      <c r="BK12">
        <v>0</v>
      </c>
      <c r="BL12">
        <v>0</v>
      </c>
      <c r="BM12">
        <v>0</v>
      </c>
      <c r="BN12">
        <v>0</v>
      </c>
      <c r="BO12">
        <v>0</v>
      </c>
      <c r="BP12">
        <v>0</v>
      </c>
      <c r="BQ12">
        <v>0</v>
      </c>
      <c r="BR12">
        <v>0</v>
      </c>
      <c r="BS12">
        <v>0</v>
      </c>
      <c r="BT12">
        <v>0</v>
      </c>
      <c r="BU12">
        <v>0</v>
      </c>
      <c r="BV12">
        <v>0</v>
      </c>
      <c r="BW12">
        <v>0</v>
      </c>
      <c r="BX12">
        <v>0</v>
      </c>
      <c r="BY12">
        <v>0</v>
      </c>
      <c r="BZ12">
        <v>0</v>
      </c>
      <c r="CA12">
        <v>0</v>
      </c>
      <c r="CB12">
        <v>0</v>
      </c>
      <c r="CC12">
        <v>0</v>
      </c>
      <c r="CD12">
        <v>0</v>
      </c>
      <c r="CE12">
        <v>0</v>
      </c>
      <c r="CF12">
        <v>0</v>
      </c>
      <c r="CG12">
        <v>0</v>
      </c>
      <c r="CH12">
        <v>0</v>
      </c>
      <c r="CI12">
        <v>0</v>
      </c>
      <c r="CJ12">
        <v>0</v>
      </c>
      <c r="CK12">
        <v>0</v>
      </c>
      <c r="CL12">
        <v>0</v>
      </c>
      <c r="CM12">
        <v>0</v>
      </c>
      <c r="CN12">
        <v>0</v>
      </c>
      <c r="CO12">
        <v>0</v>
      </c>
      <c r="CP12">
        <v>0</v>
      </c>
      <c r="CQ12">
        <v>0</v>
      </c>
      <c r="CR12">
        <v>0</v>
      </c>
      <c r="CS12">
        <v>0</v>
      </c>
    </row>
    <row r="13" spans="1:97" x14ac:dyDescent="0.25">
      <c r="A13" s="15" t="s">
        <v>40</v>
      </c>
      <c r="B13">
        <v>11.6</v>
      </c>
      <c r="C13">
        <v>11.1</v>
      </c>
      <c r="D13">
        <v>11.1</v>
      </c>
      <c r="E13">
        <v>11.1</v>
      </c>
      <c r="F13">
        <v>11.1</v>
      </c>
      <c r="G13">
        <v>11.2</v>
      </c>
      <c r="H13">
        <v>11.1</v>
      </c>
      <c r="I13">
        <v>11.1</v>
      </c>
      <c r="J13">
        <v>11.2</v>
      </c>
      <c r="K13">
        <v>11.1</v>
      </c>
      <c r="L13">
        <v>11.1</v>
      </c>
      <c r="M13">
        <v>11.1</v>
      </c>
      <c r="N13">
        <v>11</v>
      </c>
      <c r="O13">
        <v>11.1</v>
      </c>
      <c r="P13">
        <v>11.1</v>
      </c>
      <c r="Q13">
        <v>11</v>
      </c>
      <c r="R13">
        <v>11</v>
      </c>
      <c r="S13">
        <v>11.1</v>
      </c>
      <c r="T13">
        <v>11.8</v>
      </c>
      <c r="U13">
        <v>13</v>
      </c>
      <c r="V13">
        <v>13.4</v>
      </c>
      <c r="W13">
        <v>13.6</v>
      </c>
      <c r="X13">
        <v>13.8</v>
      </c>
      <c r="Y13">
        <v>14</v>
      </c>
      <c r="Z13">
        <v>14.3</v>
      </c>
      <c r="AA13">
        <v>14.5</v>
      </c>
      <c r="AB13">
        <v>14.8</v>
      </c>
      <c r="AC13">
        <v>14.9</v>
      </c>
      <c r="AD13">
        <v>14.9</v>
      </c>
      <c r="AE13">
        <v>15</v>
      </c>
      <c r="AF13">
        <v>15</v>
      </c>
      <c r="AG13">
        <v>14.9</v>
      </c>
      <c r="AH13">
        <v>14.8</v>
      </c>
      <c r="AI13">
        <v>14.8</v>
      </c>
      <c r="AJ13">
        <v>14.9</v>
      </c>
      <c r="AK13">
        <v>14.9</v>
      </c>
      <c r="AL13">
        <v>14.7</v>
      </c>
      <c r="AM13">
        <v>14.8</v>
      </c>
      <c r="AN13">
        <v>14.8</v>
      </c>
      <c r="AO13">
        <v>14.8</v>
      </c>
      <c r="AP13">
        <v>14.7</v>
      </c>
      <c r="AQ13">
        <v>14.6</v>
      </c>
      <c r="AR13">
        <v>14.7</v>
      </c>
      <c r="AS13">
        <v>14.6</v>
      </c>
      <c r="AT13">
        <v>14.6</v>
      </c>
      <c r="AU13">
        <v>14.5</v>
      </c>
      <c r="AV13">
        <v>14.6</v>
      </c>
      <c r="AW13">
        <v>14.5</v>
      </c>
      <c r="AX13">
        <v>14.6</v>
      </c>
      <c r="AY13">
        <v>14.6</v>
      </c>
      <c r="AZ13">
        <v>14.7</v>
      </c>
      <c r="BA13">
        <v>14.7</v>
      </c>
      <c r="BB13">
        <v>14.7</v>
      </c>
      <c r="BC13">
        <v>14.7</v>
      </c>
      <c r="BD13">
        <v>14.7</v>
      </c>
      <c r="BE13">
        <v>14.8</v>
      </c>
      <c r="BF13">
        <v>14.9</v>
      </c>
      <c r="BG13">
        <v>15</v>
      </c>
      <c r="BH13">
        <v>15</v>
      </c>
      <c r="BI13">
        <v>15.1</v>
      </c>
      <c r="BJ13">
        <v>15.1</v>
      </c>
      <c r="BK13">
        <v>15.1</v>
      </c>
      <c r="BL13">
        <v>15.1</v>
      </c>
      <c r="BM13">
        <v>14.7</v>
      </c>
      <c r="BN13">
        <v>13.8</v>
      </c>
      <c r="BO13">
        <v>13.6</v>
      </c>
      <c r="BP13">
        <v>12.4</v>
      </c>
      <c r="BQ13">
        <v>12.6</v>
      </c>
      <c r="BR13">
        <v>12.7</v>
      </c>
      <c r="BS13">
        <v>12.8</v>
      </c>
      <c r="BT13">
        <v>12.9</v>
      </c>
      <c r="BU13">
        <v>13.1</v>
      </c>
      <c r="BV13">
        <v>13.4</v>
      </c>
      <c r="BW13">
        <v>13.6</v>
      </c>
      <c r="BX13">
        <v>13.8</v>
      </c>
      <c r="BY13">
        <v>14.2</v>
      </c>
      <c r="BZ13">
        <v>14.8</v>
      </c>
      <c r="CA13">
        <v>15.2</v>
      </c>
      <c r="CB13">
        <v>15.8</v>
      </c>
      <c r="CC13">
        <v>16.600000000000001</v>
      </c>
      <c r="CD13">
        <v>17.2</v>
      </c>
      <c r="CE13">
        <v>18.100000000000001</v>
      </c>
      <c r="CF13">
        <v>19.399999999999999</v>
      </c>
      <c r="CG13">
        <v>20.5</v>
      </c>
      <c r="CH13">
        <v>21.7</v>
      </c>
      <c r="CI13">
        <v>23.3</v>
      </c>
      <c r="CJ13">
        <v>24.6</v>
      </c>
      <c r="CK13">
        <v>25.9</v>
      </c>
      <c r="CL13">
        <v>27</v>
      </c>
      <c r="CM13">
        <v>28.4</v>
      </c>
      <c r="CN13">
        <v>30</v>
      </c>
      <c r="CO13">
        <v>30.6</v>
      </c>
      <c r="CP13">
        <v>32.9</v>
      </c>
      <c r="CQ13">
        <v>33.799999999999997</v>
      </c>
      <c r="CR13">
        <v>34</v>
      </c>
      <c r="CS13">
        <v>34.299999999999997</v>
      </c>
    </row>
    <row r="16" spans="1:97" ht="14.45" customHeight="1" x14ac:dyDescent="0.25">
      <c r="A16" s="145" t="s">
        <v>139</v>
      </c>
      <c r="B16" s="145"/>
      <c r="C16" s="145"/>
      <c r="D16" s="145"/>
      <c r="E16" s="145"/>
    </row>
    <row r="17" spans="1:5" ht="48.6" customHeight="1" x14ac:dyDescent="0.25">
      <c r="A17" s="145"/>
      <c r="B17" s="145"/>
      <c r="C17" s="145"/>
      <c r="D17" s="145"/>
      <c r="E17" s="145"/>
    </row>
    <row r="18" spans="1:5" hidden="1" x14ac:dyDescent="0.25">
      <c r="A18" s="145"/>
      <c r="B18" s="145"/>
      <c r="C18" s="145"/>
      <c r="D18" s="145"/>
      <c r="E18" s="145"/>
    </row>
    <row r="19" spans="1:5" x14ac:dyDescent="0.25">
      <c r="A19" t="s">
        <v>83</v>
      </c>
    </row>
  </sheetData>
  <mergeCells count="3">
    <mergeCell ref="A2:E2"/>
    <mergeCell ref="A16:E18"/>
    <mergeCell ref="B6:CS6"/>
  </mergeCells>
  <hyperlinks>
    <hyperlink ref="A4" location="Forside!A1" display="Forside"/>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S15"/>
  <sheetViews>
    <sheetView zoomScaleNormal="100" workbookViewId="0">
      <selection activeCell="C23" sqref="C23"/>
    </sheetView>
  </sheetViews>
  <sheetFormatPr defaultRowHeight="15" x14ac:dyDescent="0.25"/>
  <cols>
    <col min="1" max="1" width="32.7109375" customWidth="1"/>
    <col min="2" max="2" width="13.42578125" bestFit="1" customWidth="1"/>
    <col min="3" max="3" width="11.140625" bestFit="1" customWidth="1"/>
    <col min="4" max="4" width="11.42578125" bestFit="1" customWidth="1"/>
    <col min="5" max="5" width="8.85546875" customWidth="1"/>
    <col min="6" max="21" width="11.140625" bestFit="1" customWidth="1"/>
    <col min="22" max="28" width="10.140625" bestFit="1" customWidth="1"/>
    <col min="29" max="29" width="9.140625" bestFit="1" customWidth="1"/>
    <col min="30" max="36" width="10.140625" bestFit="1" customWidth="1"/>
    <col min="37" max="65" width="11.140625" bestFit="1" customWidth="1"/>
    <col min="66" max="67" width="10.140625" bestFit="1" customWidth="1"/>
    <col min="68" max="69" width="9.140625" bestFit="1" customWidth="1"/>
    <col min="70" max="80" width="10.140625" bestFit="1" customWidth="1"/>
    <col min="81" max="97" width="11.140625" bestFit="1" customWidth="1"/>
  </cols>
  <sheetData>
    <row r="1" spans="1:97" s="51" customFormat="1" x14ac:dyDescent="0.25">
      <c r="A1" s="50"/>
    </row>
    <row r="2" spans="1:97" s="48" customFormat="1" ht="56.1" customHeight="1" x14ac:dyDescent="0.35">
      <c r="A2" s="147" t="s">
        <v>138</v>
      </c>
      <c r="B2" s="147"/>
      <c r="C2" s="147"/>
      <c r="D2" s="147"/>
      <c r="E2" s="147"/>
    </row>
    <row r="3" spans="1:97" s="51" customFormat="1" x14ac:dyDescent="0.25">
      <c r="A3" s="50"/>
    </row>
    <row r="4" spans="1:97" s="51" customFormat="1" ht="18.75" x14ac:dyDescent="0.3">
      <c r="A4" s="53" t="s">
        <v>81</v>
      </c>
    </row>
    <row r="5" spans="1:97" s="51" customFormat="1" x14ac:dyDescent="0.25">
      <c r="A5" s="50"/>
    </row>
    <row r="6" spans="1:97" x14ac:dyDescent="0.25">
      <c r="B6" s="148" t="s">
        <v>222</v>
      </c>
      <c r="C6" s="148"/>
      <c r="D6" s="148"/>
      <c r="E6" s="148"/>
      <c r="F6" s="148"/>
      <c r="G6" s="148"/>
      <c r="H6" s="148"/>
      <c r="I6" s="148"/>
      <c r="J6" s="148"/>
      <c r="K6" s="148"/>
      <c r="L6" s="148"/>
      <c r="M6" s="148"/>
      <c r="N6" s="148"/>
      <c r="O6" s="148"/>
      <c r="P6" s="148"/>
      <c r="Q6" s="148"/>
      <c r="R6" s="148"/>
      <c r="S6" s="148"/>
      <c r="T6" s="148"/>
      <c r="U6" s="148"/>
      <c r="V6" s="148"/>
      <c r="W6" s="148"/>
      <c r="X6" s="148"/>
      <c r="Y6" s="148"/>
      <c r="Z6" s="148"/>
      <c r="AA6" s="148"/>
      <c r="AB6" s="148"/>
      <c r="AC6" s="148"/>
      <c r="AD6" s="148"/>
      <c r="AE6" s="148"/>
      <c r="AF6" s="148"/>
      <c r="AG6" s="148"/>
      <c r="AH6" s="148"/>
      <c r="AI6" s="148"/>
      <c r="AJ6" s="148"/>
      <c r="AK6" s="148"/>
      <c r="AL6" s="148"/>
      <c r="AM6" s="148"/>
      <c r="AN6" s="148"/>
      <c r="AO6" s="148"/>
      <c r="AP6" s="148"/>
      <c r="AQ6" s="148"/>
      <c r="AR6" s="148"/>
      <c r="AS6" s="148"/>
      <c r="AT6" s="148"/>
      <c r="AU6" s="148"/>
      <c r="AV6" s="148"/>
      <c r="AW6" s="148"/>
      <c r="AX6" s="148"/>
      <c r="AY6" s="148"/>
      <c r="AZ6" s="148"/>
      <c r="BA6" s="148"/>
      <c r="BB6" s="148"/>
      <c r="BC6" s="148"/>
      <c r="BD6" s="148"/>
      <c r="BE6" s="148"/>
      <c r="BF6" s="148"/>
      <c r="BG6" s="148"/>
      <c r="BH6" s="148"/>
      <c r="BI6" s="148"/>
      <c r="BJ6" s="148"/>
      <c r="BK6" s="148"/>
      <c r="BL6" s="148"/>
      <c r="BM6" s="148"/>
      <c r="BN6" s="148"/>
      <c r="BO6" s="148"/>
      <c r="BP6" s="148"/>
      <c r="BQ6" s="148"/>
      <c r="BR6" s="148"/>
      <c r="BS6" s="148"/>
      <c r="BT6" s="148"/>
      <c r="BU6" s="148"/>
      <c r="BV6" s="148"/>
      <c r="BW6" s="148"/>
      <c r="BX6" s="148"/>
      <c r="BY6" s="148"/>
      <c r="BZ6" s="148"/>
      <c r="CA6" s="148"/>
      <c r="CB6" s="148"/>
      <c r="CC6" s="148"/>
      <c r="CD6" s="148"/>
      <c r="CE6" s="148"/>
      <c r="CF6" s="148"/>
      <c r="CG6" s="148"/>
      <c r="CH6" s="148"/>
      <c r="CI6" s="148"/>
      <c r="CJ6" s="148"/>
      <c r="CK6" s="148"/>
      <c r="CL6" s="148"/>
      <c r="CM6" s="148"/>
      <c r="CN6" s="148"/>
      <c r="CO6" s="148"/>
      <c r="CP6" s="148"/>
      <c r="CQ6" s="148"/>
      <c r="CR6" s="148"/>
      <c r="CS6" s="148"/>
    </row>
    <row r="7" spans="1:97" s="12" customFormat="1" x14ac:dyDescent="0.25">
      <c r="A7" s="12" t="s">
        <v>140</v>
      </c>
      <c r="B7" s="12">
        <v>0</v>
      </c>
      <c r="C7" s="12">
        <v>1</v>
      </c>
      <c r="D7" s="12">
        <v>2</v>
      </c>
      <c r="E7" s="12">
        <v>3</v>
      </c>
      <c r="F7" s="12">
        <v>4</v>
      </c>
      <c r="G7" s="12">
        <v>5</v>
      </c>
      <c r="H7" s="12">
        <v>6</v>
      </c>
      <c r="I7" s="12">
        <v>7</v>
      </c>
      <c r="J7" s="12">
        <v>8</v>
      </c>
      <c r="K7" s="12">
        <v>9</v>
      </c>
      <c r="L7" s="12">
        <v>10</v>
      </c>
      <c r="M7" s="12">
        <v>11</v>
      </c>
      <c r="N7" s="12">
        <v>12</v>
      </c>
      <c r="O7" s="12">
        <v>13</v>
      </c>
      <c r="P7" s="12">
        <v>14</v>
      </c>
      <c r="Q7" s="12">
        <v>15</v>
      </c>
      <c r="R7" s="12">
        <v>16</v>
      </c>
      <c r="S7" s="12">
        <v>17</v>
      </c>
      <c r="T7" s="12">
        <v>18</v>
      </c>
      <c r="U7" s="12">
        <v>19</v>
      </c>
      <c r="V7" s="12">
        <v>20</v>
      </c>
      <c r="W7" s="12">
        <v>21</v>
      </c>
      <c r="X7" s="12">
        <v>22</v>
      </c>
      <c r="Y7" s="12">
        <v>23</v>
      </c>
      <c r="Z7" s="12">
        <v>24</v>
      </c>
      <c r="AA7" s="12">
        <v>25</v>
      </c>
      <c r="AB7" s="12">
        <v>26</v>
      </c>
      <c r="AC7" s="12">
        <v>27</v>
      </c>
      <c r="AD7" s="12">
        <v>28</v>
      </c>
      <c r="AE7" s="12">
        <v>29</v>
      </c>
      <c r="AF7" s="12">
        <v>30</v>
      </c>
      <c r="AG7" s="12">
        <v>31</v>
      </c>
      <c r="AH7" s="12">
        <v>32</v>
      </c>
      <c r="AI7" s="12">
        <v>33</v>
      </c>
      <c r="AJ7" s="12">
        <v>34</v>
      </c>
      <c r="AK7" s="12">
        <v>35</v>
      </c>
      <c r="AL7" s="12">
        <v>36</v>
      </c>
      <c r="AM7" s="12">
        <v>37</v>
      </c>
      <c r="AN7" s="12">
        <v>38</v>
      </c>
      <c r="AO7" s="12">
        <v>39</v>
      </c>
      <c r="AP7" s="12">
        <v>40</v>
      </c>
      <c r="AQ7" s="12">
        <v>41</v>
      </c>
      <c r="AR7" s="12">
        <v>42</v>
      </c>
      <c r="AS7" s="12">
        <v>43</v>
      </c>
      <c r="AT7" s="12">
        <v>44</v>
      </c>
      <c r="AU7" s="12">
        <v>45</v>
      </c>
      <c r="AV7" s="12">
        <v>46</v>
      </c>
      <c r="AW7" s="12">
        <v>47</v>
      </c>
      <c r="AX7" s="12">
        <v>48</v>
      </c>
      <c r="AY7" s="12">
        <v>49</v>
      </c>
      <c r="AZ7" s="12">
        <v>50</v>
      </c>
      <c r="BA7" s="12">
        <v>51</v>
      </c>
      <c r="BB7" s="12">
        <v>52</v>
      </c>
      <c r="BC7" s="12">
        <v>53</v>
      </c>
      <c r="BD7" s="12">
        <v>54</v>
      </c>
      <c r="BE7" s="12">
        <v>55</v>
      </c>
      <c r="BF7" s="12">
        <v>56</v>
      </c>
      <c r="BG7" s="12">
        <v>57</v>
      </c>
      <c r="BH7" s="12">
        <v>58</v>
      </c>
      <c r="BI7" s="12">
        <v>59</v>
      </c>
      <c r="BJ7" s="12">
        <v>60</v>
      </c>
      <c r="BK7" s="12">
        <v>61</v>
      </c>
      <c r="BL7" s="12">
        <v>62</v>
      </c>
      <c r="BM7" s="12">
        <v>63</v>
      </c>
      <c r="BN7" s="12">
        <v>64</v>
      </c>
      <c r="BO7" s="12">
        <v>65</v>
      </c>
      <c r="BP7" s="12">
        <v>66</v>
      </c>
      <c r="BQ7" s="12">
        <v>67</v>
      </c>
      <c r="BR7" s="12">
        <v>68</v>
      </c>
      <c r="BS7" s="12">
        <v>69</v>
      </c>
      <c r="BT7" s="12">
        <v>70</v>
      </c>
      <c r="BU7" s="12">
        <v>71</v>
      </c>
      <c r="BV7" s="12">
        <v>72</v>
      </c>
      <c r="BW7" s="12">
        <v>73</v>
      </c>
      <c r="BX7" s="12">
        <v>74</v>
      </c>
      <c r="BY7" s="12">
        <v>75</v>
      </c>
      <c r="BZ7" s="12">
        <v>76</v>
      </c>
      <c r="CA7" s="12">
        <v>77</v>
      </c>
      <c r="CB7" s="12">
        <v>78</v>
      </c>
      <c r="CC7" s="12">
        <v>79</v>
      </c>
      <c r="CD7" s="12">
        <v>80</v>
      </c>
      <c r="CE7" s="12">
        <v>81</v>
      </c>
      <c r="CF7" s="12">
        <v>82</v>
      </c>
      <c r="CG7" s="12">
        <v>83</v>
      </c>
      <c r="CH7" s="12">
        <v>84</v>
      </c>
      <c r="CI7" s="12">
        <v>85</v>
      </c>
      <c r="CJ7" s="12">
        <v>86</v>
      </c>
      <c r="CK7" s="12">
        <v>87</v>
      </c>
      <c r="CL7" s="12">
        <v>88</v>
      </c>
      <c r="CM7" s="12">
        <v>89</v>
      </c>
      <c r="CN7" s="12">
        <v>90</v>
      </c>
    </row>
    <row r="8" spans="1:97" ht="14.45" customHeight="1" x14ac:dyDescent="0.25">
      <c r="A8" t="s">
        <v>0</v>
      </c>
      <c r="B8">
        <v>0.5</v>
      </c>
      <c r="C8">
        <v>1.6</v>
      </c>
      <c r="D8">
        <v>2.6</v>
      </c>
      <c r="E8">
        <v>3.7</v>
      </c>
      <c r="F8">
        <v>4.7</v>
      </c>
      <c r="G8">
        <v>5.7</v>
      </c>
      <c r="H8">
        <v>6.7</v>
      </c>
      <c r="I8">
        <v>7.7</v>
      </c>
      <c r="J8">
        <v>8.8000000000000007</v>
      </c>
      <c r="K8">
        <v>9.9</v>
      </c>
      <c r="L8">
        <v>11.1</v>
      </c>
      <c r="M8">
        <v>12.3</v>
      </c>
      <c r="N8">
        <v>13.5</v>
      </c>
      <c r="O8">
        <v>14.7</v>
      </c>
      <c r="P8">
        <v>15.9</v>
      </c>
      <c r="Q8">
        <v>17</v>
      </c>
      <c r="R8">
        <v>18.2</v>
      </c>
      <c r="S8">
        <v>19.399999999999999</v>
      </c>
      <c r="T8">
        <v>20.6</v>
      </c>
      <c r="U8">
        <v>21.8</v>
      </c>
      <c r="V8">
        <v>23</v>
      </c>
      <c r="W8">
        <v>24.2</v>
      </c>
      <c r="X8">
        <v>25.4</v>
      </c>
      <c r="Y8">
        <v>26.7</v>
      </c>
      <c r="Z8">
        <v>28</v>
      </c>
      <c r="AA8">
        <v>29.3</v>
      </c>
      <c r="AB8">
        <v>30.5</v>
      </c>
      <c r="AC8">
        <v>31.8</v>
      </c>
      <c r="AD8">
        <v>33</v>
      </c>
      <c r="AE8">
        <v>34.200000000000003</v>
      </c>
      <c r="AF8">
        <v>35.299999999999997</v>
      </c>
      <c r="AG8">
        <v>36.4</v>
      </c>
      <c r="AH8">
        <v>37.4</v>
      </c>
      <c r="AI8">
        <v>38.5</v>
      </c>
      <c r="AJ8">
        <v>39.5</v>
      </c>
      <c r="AK8">
        <v>40.5</v>
      </c>
      <c r="AL8">
        <v>41.4</v>
      </c>
      <c r="AM8">
        <v>42.4</v>
      </c>
      <c r="AN8">
        <v>43.4</v>
      </c>
      <c r="AO8">
        <v>44.5</v>
      </c>
      <c r="AP8">
        <v>45.6</v>
      </c>
      <c r="AQ8">
        <v>46.7</v>
      </c>
      <c r="AR8">
        <v>47.9</v>
      </c>
      <c r="AS8">
        <v>49.1</v>
      </c>
      <c r="AT8">
        <v>50.4</v>
      </c>
      <c r="AU8">
        <v>51.8</v>
      </c>
      <c r="AV8">
        <v>53.1</v>
      </c>
      <c r="AW8">
        <v>54.5</v>
      </c>
      <c r="AX8">
        <v>55.9</v>
      </c>
      <c r="AY8">
        <v>57.2</v>
      </c>
      <c r="AZ8">
        <v>58.5</v>
      </c>
      <c r="BA8">
        <v>59.8</v>
      </c>
      <c r="BB8">
        <v>61.3</v>
      </c>
      <c r="BC8">
        <v>62.9</v>
      </c>
      <c r="BD8">
        <v>64.400000000000006</v>
      </c>
      <c r="BE8">
        <v>65.900000000000006</v>
      </c>
      <c r="BF8">
        <v>67.400000000000006</v>
      </c>
      <c r="BG8">
        <v>68.7</v>
      </c>
      <c r="BH8">
        <v>70.099999999999994</v>
      </c>
      <c r="BI8">
        <v>71.400000000000006</v>
      </c>
      <c r="BJ8">
        <v>72.599999999999994</v>
      </c>
      <c r="BK8">
        <v>73.900000000000006</v>
      </c>
      <c r="BL8">
        <v>75.2</v>
      </c>
      <c r="BM8">
        <v>76.5</v>
      </c>
      <c r="BN8">
        <v>77.7</v>
      </c>
      <c r="BO8">
        <v>78.900000000000006</v>
      </c>
      <c r="BP8">
        <v>80.099999999999994</v>
      </c>
      <c r="BQ8">
        <v>81.3</v>
      </c>
      <c r="BR8">
        <v>82.5</v>
      </c>
      <c r="BS8">
        <v>83.7</v>
      </c>
      <c r="BT8">
        <v>84.8</v>
      </c>
      <c r="BU8">
        <v>86.1</v>
      </c>
      <c r="BV8">
        <v>87.3</v>
      </c>
      <c r="BW8">
        <v>88.6</v>
      </c>
      <c r="BX8">
        <v>89.9</v>
      </c>
      <c r="BY8">
        <v>91</v>
      </c>
      <c r="BZ8">
        <v>92</v>
      </c>
      <c r="CA8">
        <v>93</v>
      </c>
      <c r="CB8">
        <v>93.8</v>
      </c>
      <c r="CC8">
        <v>94.5</v>
      </c>
      <c r="CD8">
        <v>95.2</v>
      </c>
      <c r="CE8">
        <v>95.8</v>
      </c>
      <c r="CF8">
        <v>96.4</v>
      </c>
      <c r="CG8">
        <v>97</v>
      </c>
      <c r="CH8">
        <v>97.4</v>
      </c>
      <c r="CI8">
        <v>97.8</v>
      </c>
      <c r="CJ8">
        <v>98.2</v>
      </c>
      <c r="CK8">
        <v>98.5</v>
      </c>
      <c r="CL8">
        <v>98.8</v>
      </c>
      <c r="CM8">
        <v>99</v>
      </c>
      <c r="CN8">
        <v>100</v>
      </c>
    </row>
    <row r="9" spans="1:97" ht="14.45" customHeight="1" x14ac:dyDescent="0.25">
      <c r="A9" t="s">
        <v>141</v>
      </c>
      <c r="B9">
        <v>0</v>
      </c>
      <c r="C9">
        <v>0.1</v>
      </c>
      <c r="D9">
        <v>0.2</v>
      </c>
      <c r="E9">
        <v>0.4</v>
      </c>
      <c r="F9">
        <v>0.7</v>
      </c>
      <c r="G9">
        <v>1.1000000000000001</v>
      </c>
      <c r="H9">
        <v>1.5</v>
      </c>
      <c r="I9">
        <v>2</v>
      </c>
      <c r="J9">
        <v>2.4</v>
      </c>
      <c r="K9">
        <v>2.9</v>
      </c>
      <c r="L9">
        <v>3.5</v>
      </c>
      <c r="M9">
        <v>4</v>
      </c>
      <c r="N9">
        <v>4.5</v>
      </c>
      <c r="O9">
        <v>5</v>
      </c>
      <c r="P9">
        <v>5.5</v>
      </c>
      <c r="Q9">
        <v>6</v>
      </c>
      <c r="R9">
        <v>6.5</v>
      </c>
      <c r="S9">
        <v>7</v>
      </c>
      <c r="T9">
        <v>7.5</v>
      </c>
      <c r="U9">
        <v>8.1999999999999993</v>
      </c>
      <c r="V9">
        <v>9.1999999999999993</v>
      </c>
      <c r="W9">
        <v>10.6</v>
      </c>
      <c r="X9">
        <v>12.2</v>
      </c>
      <c r="Y9">
        <v>13.9</v>
      </c>
      <c r="Z9">
        <v>15.8</v>
      </c>
      <c r="AA9">
        <v>18</v>
      </c>
      <c r="AB9">
        <v>20.2</v>
      </c>
      <c r="AC9">
        <v>22.5</v>
      </c>
      <c r="AD9">
        <v>25</v>
      </c>
      <c r="AE9">
        <v>27.7</v>
      </c>
      <c r="AF9">
        <v>30.3</v>
      </c>
      <c r="AG9">
        <v>33</v>
      </c>
      <c r="AH9">
        <v>35.6</v>
      </c>
      <c r="AI9">
        <v>38.200000000000003</v>
      </c>
      <c r="AJ9">
        <v>40.700000000000003</v>
      </c>
      <c r="AK9">
        <v>43.3</v>
      </c>
      <c r="AL9">
        <v>45.7</v>
      </c>
      <c r="AM9">
        <v>48.1</v>
      </c>
      <c r="AN9">
        <v>50.3</v>
      </c>
      <c r="AO9">
        <v>52.6</v>
      </c>
      <c r="AP9">
        <v>54.7</v>
      </c>
      <c r="AQ9">
        <v>56.7</v>
      </c>
      <c r="AR9">
        <v>58.7</v>
      </c>
      <c r="AS9">
        <v>60.5</v>
      </c>
      <c r="AT9">
        <v>62.4</v>
      </c>
      <c r="AU9">
        <v>64.2</v>
      </c>
      <c r="AV9">
        <v>65.900000000000006</v>
      </c>
      <c r="AW9">
        <v>67.599999999999994</v>
      </c>
      <c r="AX9">
        <v>69.2</v>
      </c>
      <c r="AY9">
        <v>71</v>
      </c>
      <c r="AZ9">
        <v>72.599999999999994</v>
      </c>
      <c r="BA9">
        <v>74.3</v>
      </c>
      <c r="BB9">
        <v>75.900000000000006</v>
      </c>
      <c r="BC9">
        <v>77.400000000000006</v>
      </c>
      <c r="BD9">
        <v>78.900000000000006</v>
      </c>
      <c r="BE9">
        <v>80.3</v>
      </c>
      <c r="BF9">
        <v>81.7</v>
      </c>
      <c r="BG9">
        <v>83</v>
      </c>
      <c r="BH9">
        <v>84.2</v>
      </c>
      <c r="BI9">
        <v>85.4</v>
      </c>
      <c r="BJ9">
        <v>86.4</v>
      </c>
      <c r="BK9">
        <v>87.4</v>
      </c>
      <c r="BL9">
        <v>88.3</v>
      </c>
      <c r="BM9">
        <v>89.2</v>
      </c>
      <c r="BN9">
        <v>90</v>
      </c>
      <c r="BO9">
        <v>90.8</v>
      </c>
      <c r="BP9">
        <v>91.5</v>
      </c>
      <c r="BQ9">
        <v>92.2</v>
      </c>
      <c r="BR9">
        <v>92.9</v>
      </c>
      <c r="BS9">
        <v>93.5</v>
      </c>
      <c r="BT9">
        <v>94.1</v>
      </c>
      <c r="BU9">
        <v>94.7</v>
      </c>
      <c r="BV9">
        <v>95.3</v>
      </c>
      <c r="BW9">
        <v>95.8</v>
      </c>
      <c r="BX9">
        <v>96.2</v>
      </c>
      <c r="BY9">
        <v>96.7</v>
      </c>
      <c r="BZ9">
        <v>97.1</v>
      </c>
      <c r="CA9">
        <v>97.5</v>
      </c>
      <c r="CB9">
        <v>97.8</v>
      </c>
      <c r="CC9">
        <v>98.1</v>
      </c>
      <c r="CD9">
        <v>98.4</v>
      </c>
      <c r="CE9">
        <v>98.6</v>
      </c>
      <c r="CF9">
        <v>98.8</v>
      </c>
      <c r="CG9">
        <v>99</v>
      </c>
      <c r="CH9">
        <v>99.2</v>
      </c>
      <c r="CI9">
        <v>99.3</v>
      </c>
      <c r="CJ9">
        <v>99.4</v>
      </c>
      <c r="CK9">
        <v>99.5</v>
      </c>
      <c r="CL9">
        <v>99.6</v>
      </c>
      <c r="CM9">
        <v>99.7</v>
      </c>
      <c r="CN9">
        <v>100</v>
      </c>
    </row>
    <row r="10" spans="1:97" ht="14.45" customHeight="1" x14ac:dyDescent="0.25">
      <c r="A10" t="s">
        <v>142</v>
      </c>
      <c r="B10">
        <v>2.2000000000000002</v>
      </c>
      <c r="C10">
        <v>6.7</v>
      </c>
      <c r="D10">
        <v>11.1</v>
      </c>
      <c r="E10">
        <v>15.3</v>
      </c>
      <c r="F10">
        <v>19</v>
      </c>
      <c r="G10">
        <v>22.3</v>
      </c>
      <c r="H10">
        <v>25.3</v>
      </c>
      <c r="I10">
        <v>28.2</v>
      </c>
      <c r="J10">
        <v>31.1</v>
      </c>
      <c r="K10">
        <v>33.9</v>
      </c>
      <c r="L10">
        <v>36.6</v>
      </c>
      <c r="M10">
        <v>39.200000000000003</v>
      </c>
      <c r="N10">
        <v>41.8</v>
      </c>
      <c r="O10">
        <v>44.4</v>
      </c>
      <c r="P10">
        <v>47</v>
      </c>
      <c r="Q10">
        <v>49.8</v>
      </c>
      <c r="R10">
        <v>52.7</v>
      </c>
      <c r="S10">
        <v>55.7</v>
      </c>
      <c r="T10">
        <v>58.8</v>
      </c>
      <c r="U10">
        <v>61.9</v>
      </c>
      <c r="V10">
        <v>64.7</v>
      </c>
      <c r="W10">
        <v>67.400000000000006</v>
      </c>
      <c r="X10">
        <v>70.099999999999994</v>
      </c>
      <c r="Y10">
        <v>72.7</v>
      </c>
      <c r="Z10">
        <v>75.2</v>
      </c>
      <c r="AA10">
        <v>77.5</v>
      </c>
      <c r="AB10">
        <v>79.8</v>
      </c>
      <c r="AC10">
        <v>81.8</v>
      </c>
      <c r="AD10">
        <v>83.7</v>
      </c>
      <c r="AE10">
        <v>85.2</v>
      </c>
      <c r="AF10">
        <v>86.6</v>
      </c>
      <c r="AG10">
        <v>87.9</v>
      </c>
      <c r="AH10">
        <v>89.1</v>
      </c>
      <c r="AI10">
        <v>90</v>
      </c>
      <c r="AJ10">
        <v>90.8</v>
      </c>
      <c r="AK10">
        <v>91.5</v>
      </c>
      <c r="AL10">
        <v>92.1</v>
      </c>
      <c r="AM10">
        <v>92.7</v>
      </c>
      <c r="AN10">
        <v>93.4</v>
      </c>
      <c r="AO10">
        <v>94.1</v>
      </c>
      <c r="AP10">
        <v>94.8</v>
      </c>
      <c r="AQ10">
        <v>95.4</v>
      </c>
      <c r="AR10">
        <v>95.9</v>
      </c>
      <c r="AS10">
        <v>96.3</v>
      </c>
      <c r="AT10">
        <v>96.8</v>
      </c>
      <c r="AU10">
        <v>97.2</v>
      </c>
      <c r="AV10">
        <v>97.5</v>
      </c>
      <c r="AW10">
        <v>97.7</v>
      </c>
      <c r="AX10">
        <v>97.9</v>
      </c>
      <c r="AY10">
        <v>98</v>
      </c>
      <c r="AZ10">
        <v>98.1</v>
      </c>
      <c r="BA10">
        <v>98.2</v>
      </c>
      <c r="BB10">
        <v>98.2</v>
      </c>
      <c r="BC10">
        <v>98.3</v>
      </c>
      <c r="BD10">
        <v>98.4</v>
      </c>
      <c r="BE10">
        <v>98.5</v>
      </c>
      <c r="BF10">
        <v>98.5</v>
      </c>
      <c r="BG10">
        <v>98.6</v>
      </c>
      <c r="BH10">
        <v>98.7</v>
      </c>
      <c r="BI10">
        <v>98.8</v>
      </c>
      <c r="BJ10">
        <v>98.8</v>
      </c>
      <c r="BK10">
        <v>98.9</v>
      </c>
      <c r="BL10">
        <v>99</v>
      </c>
      <c r="BM10">
        <v>99.1</v>
      </c>
      <c r="BN10">
        <v>99.2</v>
      </c>
      <c r="BO10">
        <v>99.2</v>
      </c>
      <c r="BP10">
        <v>99.3</v>
      </c>
      <c r="BQ10">
        <v>99.3</v>
      </c>
      <c r="BR10">
        <v>99.4</v>
      </c>
      <c r="BS10">
        <v>99.4</v>
      </c>
      <c r="BT10">
        <v>99.5</v>
      </c>
      <c r="BU10">
        <v>99.5</v>
      </c>
      <c r="BV10">
        <v>99.5</v>
      </c>
      <c r="BW10">
        <v>99.6</v>
      </c>
      <c r="BX10">
        <v>99.6</v>
      </c>
      <c r="BY10">
        <v>99.6</v>
      </c>
      <c r="BZ10">
        <v>99.7</v>
      </c>
      <c r="CA10">
        <v>99.7</v>
      </c>
      <c r="CB10">
        <v>99.7</v>
      </c>
      <c r="CC10">
        <v>99.8</v>
      </c>
      <c r="CD10">
        <v>99.8</v>
      </c>
      <c r="CE10">
        <v>99.8</v>
      </c>
      <c r="CF10">
        <v>99.8</v>
      </c>
      <c r="CG10">
        <v>99.9</v>
      </c>
      <c r="CH10">
        <v>99.9</v>
      </c>
      <c r="CI10">
        <v>99.9</v>
      </c>
      <c r="CJ10">
        <v>99.9</v>
      </c>
      <c r="CK10">
        <v>99.9</v>
      </c>
      <c r="CL10">
        <v>99.9</v>
      </c>
      <c r="CM10">
        <v>100</v>
      </c>
      <c r="CN10">
        <v>100</v>
      </c>
    </row>
    <row r="12" spans="1:97" ht="14.45" customHeight="1" x14ac:dyDescent="0.25">
      <c r="A12" s="145" t="s">
        <v>397</v>
      </c>
      <c r="B12" s="145"/>
      <c r="C12" s="145"/>
      <c r="D12" s="145"/>
      <c r="E12" s="145"/>
    </row>
    <row r="13" spans="1:97" ht="89.1" customHeight="1" x14ac:dyDescent="0.25">
      <c r="A13" s="145"/>
      <c r="B13" s="145"/>
      <c r="C13" s="145"/>
      <c r="D13" s="145"/>
      <c r="E13" s="145"/>
    </row>
    <row r="14" spans="1:97" hidden="1" x14ac:dyDescent="0.25">
      <c r="A14" s="145"/>
      <c r="B14" s="145"/>
      <c r="C14" s="145"/>
      <c r="D14" s="145"/>
      <c r="E14" s="145"/>
    </row>
    <row r="15" spans="1:97" x14ac:dyDescent="0.25">
      <c r="A15" t="s">
        <v>83</v>
      </c>
    </row>
  </sheetData>
  <mergeCells count="3">
    <mergeCell ref="A2:E2"/>
    <mergeCell ref="A12:E14"/>
    <mergeCell ref="B6:CS6"/>
  </mergeCells>
  <hyperlinks>
    <hyperlink ref="A4" location="Forside!A1" display="Forside"/>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workbookViewId="0">
      <selection activeCell="C20" sqref="C20"/>
    </sheetView>
  </sheetViews>
  <sheetFormatPr defaultRowHeight="15" x14ac:dyDescent="0.25"/>
  <cols>
    <col min="1" max="1" width="24" bestFit="1" customWidth="1"/>
    <col min="2" max="2" width="19.28515625" customWidth="1"/>
    <col min="3" max="3" width="22.5703125" customWidth="1"/>
    <col min="4" max="4" width="26.5703125" customWidth="1"/>
    <col min="5" max="5" width="20.5703125" bestFit="1" customWidth="1"/>
  </cols>
  <sheetData>
    <row r="1" spans="1:6" s="51" customFormat="1" x14ac:dyDescent="0.25">
      <c r="A1" s="50"/>
    </row>
    <row r="2" spans="1:6" s="48" customFormat="1" ht="74.099999999999994" customHeight="1" x14ac:dyDescent="0.35">
      <c r="A2" s="147" t="s">
        <v>144</v>
      </c>
      <c r="B2" s="147"/>
      <c r="C2" s="147"/>
      <c r="D2" s="147"/>
      <c r="E2" s="147"/>
    </row>
    <row r="3" spans="1:6" s="51" customFormat="1" x14ac:dyDescent="0.25">
      <c r="A3" s="50"/>
    </row>
    <row r="4" spans="1:6" s="51" customFormat="1" ht="18.75" x14ac:dyDescent="0.3">
      <c r="A4" s="53" t="s">
        <v>81</v>
      </c>
    </row>
    <row r="5" spans="1:6" s="51" customFormat="1" x14ac:dyDescent="0.25">
      <c r="A5" s="50"/>
    </row>
    <row r="6" spans="1:6" ht="60" x14ac:dyDescent="0.25">
      <c r="B6" s="12" t="s">
        <v>130</v>
      </c>
      <c r="C6" s="105" t="s">
        <v>145</v>
      </c>
      <c r="D6" s="132" t="s">
        <v>146</v>
      </c>
      <c r="E6" s="3"/>
    </row>
    <row r="7" spans="1:6" ht="14.45" customHeight="1" x14ac:dyDescent="0.25">
      <c r="B7" s="105" t="s">
        <v>0</v>
      </c>
      <c r="C7" s="3">
        <v>21600</v>
      </c>
      <c r="D7" s="3">
        <v>21600</v>
      </c>
      <c r="E7" s="3"/>
    </row>
    <row r="8" spans="1:6" ht="14.45" customHeight="1" x14ac:dyDescent="0.25">
      <c r="A8" s="150" t="s">
        <v>141</v>
      </c>
      <c r="B8" s="3" t="s">
        <v>80</v>
      </c>
      <c r="C8" s="3">
        <v>51600</v>
      </c>
      <c r="D8" s="3">
        <v>9900</v>
      </c>
      <c r="E8" s="3"/>
      <c r="F8" s="3"/>
    </row>
    <row r="9" spans="1:6" ht="14.45" customHeight="1" x14ac:dyDescent="0.25">
      <c r="A9" s="150"/>
      <c r="B9" s="3" t="s">
        <v>92</v>
      </c>
      <c r="C9" s="3">
        <v>73900</v>
      </c>
      <c r="D9" s="3">
        <v>-110500</v>
      </c>
      <c r="E9" s="3"/>
    </row>
    <row r="10" spans="1:6" ht="14.45" customHeight="1" x14ac:dyDescent="0.25">
      <c r="A10" s="150"/>
      <c r="B10" s="3" t="s">
        <v>147</v>
      </c>
      <c r="C10" s="3">
        <v>12400</v>
      </c>
      <c r="D10" s="3">
        <v>-48500</v>
      </c>
      <c r="E10" s="3"/>
    </row>
    <row r="11" spans="1:6" x14ac:dyDescent="0.25">
      <c r="A11" s="150" t="s">
        <v>142</v>
      </c>
      <c r="B11" s="4" t="s">
        <v>80</v>
      </c>
      <c r="C11" s="4">
        <v>-72200</v>
      </c>
      <c r="D11" s="4">
        <v>20400</v>
      </c>
      <c r="E11" s="4"/>
    </row>
    <row r="12" spans="1:6" x14ac:dyDescent="0.25">
      <c r="A12" s="150"/>
      <c r="B12" s="4" t="s">
        <v>92</v>
      </c>
      <c r="C12" s="4">
        <v>-108800</v>
      </c>
      <c r="D12" s="4">
        <v>-52300</v>
      </c>
      <c r="E12" s="4"/>
    </row>
    <row r="13" spans="1:6" x14ac:dyDescent="0.25">
      <c r="A13" s="150"/>
      <c r="B13" s="4" t="s">
        <v>147</v>
      </c>
      <c r="C13" s="4">
        <v>-106000</v>
      </c>
      <c r="D13" s="4">
        <v>-23900</v>
      </c>
      <c r="E13" s="4"/>
    </row>
    <row r="14" spans="1:6" x14ac:dyDescent="0.25">
      <c r="B14" s="4"/>
      <c r="C14" s="4"/>
      <c r="D14" s="4"/>
      <c r="E14" s="4"/>
    </row>
    <row r="15" spans="1:6" s="17" customFormat="1" ht="110.25" customHeight="1" x14ac:dyDescent="0.25">
      <c r="A15" s="151" t="s">
        <v>537</v>
      </c>
      <c r="B15" s="151"/>
      <c r="C15" s="151"/>
      <c r="D15" s="151"/>
      <c r="E15" s="66"/>
    </row>
    <row r="16" spans="1:6" x14ac:dyDescent="0.25">
      <c r="A16" s="151" t="s">
        <v>82</v>
      </c>
      <c r="B16" s="151"/>
      <c r="C16" s="151"/>
      <c r="D16" s="151"/>
      <c r="E16" s="4"/>
    </row>
    <row r="17" spans="2:5" x14ac:dyDescent="0.25">
      <c r="B17" s="4"/>
      <c r="C17" s="4"/>
      <c r="D17" s="4"/>
      <c r="E17" s="4"/>
    </row>
    <row r="18" spans="2:5" x14ac:dyDescent="0.25">
      <c r="B18" s="4"/>
      <c r="C18" s="4"/>
      <c r="D18" s="4"/>
      <c r="E18" s="4"/>
    </row>
  </sheetData>
  <mergeCells count="5">
    <mergeCell ref="A2:E2"/>
    <mergeCell ref="A15:D15"/>
    <mergeCell ref="A16:D16"/>
    <mergeCell ref="A8:A10"/>
    <mergeCell ref="A11:A13"/>
  </mergeCells>
  <hyperlinks>
    <hyperlink ref="A4" location="Forside!A1" display="Forsid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workbookViewId="0">
      <selection activeCell="C7" sqref="C7"/>
    </sheetView>
  </sheetViews>
  <sheetFormatPr defaultRowHeight="15" x14ac:dyDescent="0.25"/>
  <cols>
    <col min="1" max="1" width="24" bestFit="1" customWidth="1"/>
    <col min="2" max="2" width="19.28515625" customWidth="1"/>
    <col min="3" max="3" width="22.5703125" customWidth="1"/>
    <col min="4" max="4" width="26.5703125" customWidth="1"/>
    <col min="5" max="5" width="20.5703125" bestFit="1" customWidth="1"/>
  </cols>
  <sheetData>
    <row r="1" spans="1:6" s="51" customFormat="1" x14ac:dyDescent="0.25">
      <c r="A1" s="50"/>
    </row>
    <row r="2" spans="1:6" s="48" customFormat="1" ht="74.099999999999994" customHeight="1" x14ac:dyDescent="0.35">
      <c r="A2" s="147" t="s">
        <v>149</v>
      </c>
      <c r="B2" s="147"/>
      <c r="C2" s="147"/>
      <c r="D2" s="147"/>
      <c r="E2" s="147"/>
    </row>
    <row r="3" spans="1:6" s="51" customFormat="1" x14ac:dyDescent="0.25">
      <c r="A3" s="50"/>
    </row>
    <row r="4" spans="1:6" s="51" customFormat="1" ht="18.75" x14ac:dyDescent="0.3">
      <c r="A4" s="53" t="s">
        <v>81</v>
      </c>
    </row>
    <row r="5" spans="1:6" s="51" customFormat="1" x14ac:dyDescent="0.25">
      <c r="A5" s="50"/>
    </row>
    <row r="6" spans="1:6" ht="60" x14ac:dyDescent="0.25">
      <c r="B6" s="12" t="s">
        <v>74</v>
      </c>
      <c r="C6" s="131" t="s">
        <v>145</v>
      </c>
      <c r="D6" s="132" t="s">
        <v>146</v>
      </c>
      <c r="E6" s="3"/>
    </row>
    <row r="7" spans="1:6" ht="14.45" customHeight="1" x14ac:dyDescent="0.25">
      <c r="A7" s="150" t="s">
        <v>141</v>
      </c>
      <c r="B7" s="3" t="s">
        <v>80</v>
      </c>
      <c r="C7" s="141">
        <v>13.2</v>
      </c>
      <c r="D7" s="141">
        <v>2.5</v>
      </c>
      <c r="E7" s="3"/>
      <c r="F7" s="3"/>
    </row>
    <row r="8" spans="1:6" ht="14.45" customHeight="1" x14ac:dyDescent="0.25">
      <c r="A8" s="150"/>
      <c r="B8" s="3" t="s">
        <v>92</v>
      </c>
      <c r="C8" s="141">
        <v>-12.8</v>
      </c>
      <c r="D8" s="141">
        <v>-19.2</v>
      </c>
      <c r="E8" s="3"/>
      <c r="F8" s="3"/>
    </row>
    <row r="9" spans="1:6" ht="14.45" customHeight="1" x14ac:dyDescent="0.25">
      <c r="A9" s="150"/>
      <c r="B9" s="3" t="s">
        <v>147</v>
      </c>
      <c r="C9" s="141">
        <v>2.2000000000000002</v>
      </c>
      <c r="D9" s="141">
        <v>-8.6</v>
      </c>
      <c r="E9" s="3"/>
      <c r="F9" s="3"/>
    </row>
    <row r="10" spans="1:6" x14ac:dyDescent="0.25">
      <c r="A10" s="150" t="s">
        <v>142</v>
      </c>
      <c r="B10" s="4" t="s">
        <v>80</v>
      </c>
      <c r="C10" s="142">
        <v>-2.2999999999999998</v>
      </c>
      <c r="D10" s="142">
        <v>0.6</v>
      </c>
      <c r="E10" s="3"/>
      <c r="F10" s="3"/>
    </row>
    <row r="11" spans="1:6" x14ac:dyDescent="0.25">
      <c r="A11" s="150"/>
      <c r="B11" s="4" t="s">
        <v>92</v>
      </c>
      <c r="C11" s="142">
        <v>-11.5</v>
      </c>
      <c r="D11" s="142">
        <v>-5.5</v>
      </c>
      <c r="E11" s="3"/>
      <c r="F11" s="3"/>
    </row>
    <row r="12" spans="1:6" x14ac:dyDescent="0.25">
      <c r="A12" s="150"/>
      <c r="B12" s="4" t="s">
        <v>147</v>
      </c>
      <c r="C12" s="142">
        <v>-5.5</v>
      </c>
      <c r="D12" s="142">
        <v>-1.2</v>
      </c>
      <c r="E12" s="3"/>
      <c r="F12" s="3"/>
    </row>
    <row r="13" spans="1:6" x14ac:dyDescent="0.25">
      <c r="B13" s="4"/>
      <c r="C13" s="4"/>
      <c r="D13" s="4"/>
      <c r="E13" s="4"/>
    </row>
    <row r="14" spans="1:6" s="17" customFormat="1" x14ac:dyDescent="0.25">
      <c r="A14" s="151" t="s">
        <v>476</v>
      </c>
      <c r="B14" s="151"/>
      <c r="C14" s="151"/>
      <c r="D14" s="151"/>
      <c r="E14" s="66"/>
    </row>
    <row r="15" spans="1:6" x14ac:dyDescent="0.25">
      <c r="A15" s="151" t="s">
        <v>82</v>
      </c>
      <c r="B15" s="151"/>
      <c r="C15" s="151"/>
      <c r="D15" s="151"/>
      <c r="E15" s="4"/>
    </row>
    <row r="16" spans="1:6" x14ac:dyDescent="0.25">
      <c r="B16" s="4"/>
      <c r="C16" s="4"/>
      <c r="D16" s="4"/>
      <c r="E16" s="4"/>
    </row>
    <row r="17" spans="2:5" x14ac:dyDescent="0.25">
      <c r="B17" s="4"/>
      <c r="C17" s="4"/>
      <c r="D17" s="4"/>
      <c r="E17" s="4"/>
    </row>
  </sheetData>
  <mergeCells count="5">
    <mergeCell ref="A2:E2"/>
    <mergeCell ref="A14:D14"/>
    <mergeCell ref="A15:D15"/>
    <mergeCell ref="A7:A9"/>
    <mergeCell ref="A10:A12"/>
  </mergeCells>
  <hyperlinks>
    <hyperlink ref="A4" location="Forside!A1" display="Forside"/>
  </hyperlink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workbookViewId="0">
      <selection activeCell="E9" sqref="E9"/>
    </sheetView>
  </sheetViews>
  <sheetFormatPr defaultRowHeight="15" x14ac:dyDescent="0.25"/>
  <cols>
    <col min="1" max="1" width="18" bestFit="1" customWidth="1"/>
    <col min="2" max="2" width="25.28515625" bestFit="1" customWidth="1"/>
    <col min="3" max="3" width="26.7109375" bestFit="1" customWidth="1"/>
    <col min="4" max="4" width="31" bestFit="1" customWidth="1"/>
  </cols>
  <sheetData>
    <row r="1" spans="1:6" s="51" customFormat="1" x14ac:dyDescent="0.25">
      <c r="A1" s="50"/>
    </row>
    <row r="2" spans="1:6" s="48" customFormat="1" ht="75.95" customHeight="1" x14ac:dyDescent="0.35">
      <c r="A2" s="147" t="s">
        <v>151</v>
      </c>
      <c r="B2" s="147"/>
      <c r="C2" s="147"/>
      <c r="D2" s="147"/>
    </row>
    <row r="3" spans="1:6" s="51" customFormat="1" x14ac:dyDescent="0.25">
      <c r="A3" s="50"/>
    </row>
    <row r="4" spans="1:6" s="51" customFormat="1" ht="18.75" x14ac:dyDescent="0.3">
      <c r="A4" s="53" t="s">
        <v>81</v>
      </c>
    </row>
    <row r="5" spans="1:6" s="51" customFormat="1" x14ac:dyDescent="0.25">
      <c r="A5" s="50"/>
    </row>
    <row r="6" spans="1:6" x14ac:dyDescent="0.25">
      <c r="A6" t="s">
        <v>130</v>
      </c>
      <c r="B6" s="12" t="s">
        <v>129</v>
      </c>
    </row>
    <row r="7" spans="1:6" x14ac:dyDescent="0.25">
      <c r="A7" t="s">
        <v>38</v>
      </c>
      <c r="B7">
        <v>120.9</v>
      </c>
    </row>
    <row r="8" spans="1:6" x14ac:dyDescent="0.25">
      <c r="A8" t="s">
        <v>39</v>
      </c>
      <c r="B8">
        <v>18.7</v>
      </c>
    </row>
    <row r="9" spans="1:6" ht="15" customHeight="1" x14ac:dyDescent="0.25">
      <c r="A9" s="17" t="s">
        <v>37</v>
      </c>
      <c r="B9">
        <v>-94.8</v>
      </c>
    </row>
    <row r="10" spans="1:6" x14ac:dyDescent="0.25">
      <c r="A10" t="s">
        <v>78</v>
      </c>
      <c r="B10">
        <v>-40.9</v>
      </c>
    </row>
    <row r="11" spans="1:6" x14ac:dyDescent="0.25">
      <c r="A11" t="s">
        <v>40</v>
      </c>
      <c r="B11">
        <v>-11.2</v>
      </c>
    </row>
    <row r="13" spans="1:6" ht="65.25" customHeight="1" x14ac:dyDescent="0.25">
      <c r="A13" s="145" t="s">
        <v>477</v>
      </c>
      <c r="B13" s="145"/>
      <c r="C13" s="145"/>
      <c r="D13" s="145"/>
      <c r="E13" s="145"/>
      <c r="F13" s="145"/>
    </row>
    <row r="14" spans="1:6" x14ac:dyDescent="0.25">
      <c r="A14" s="145"/>
      <c r="B14" s="145"/>
      <c r="C14" s="145"/>
      <c r="D14" s="145"/>
      <c r="E14" s="145"/>
      <c r="F14" s="145"/>
    </row>
    <row r="15" spans="1:6" x14ac:dyDescent="0.25">
      <c r="A15" s="15" t="s">
        <v>152</v>
      </c>
    </row>
    <row r="19" spans="3:3" x14ac:dyDescent="0.25">
      <c r="C19" s="1"/>
    </row>
  </sheetData>
  <mergeCells count="2">
    <mergeCell ref="A13:F14"/>
    <mergeCell ref="A2:D2"/>
  </mergeCells>
  <hyperlinks>
    <hyperlink ref="A4" location="Forside!A1" display="Forside"/>
  </hyperlink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workbookViewId="0">
      <selection activeCell="E9" sqref="E9"/>
    </sheetView>
  </sheetViews>
  <sheetFormatPr defaultRowHeight="15" x14ac:dyDescent="0.25"/>
  <cols>
    <col min="1" max="1" width="18" bestFit="1" customWidth="1"/>
    <col min="2" max="2" width="23.140625" customWidth="1"/>
    <col min="3" max="3" width="26.7109375" bestFit="1" customWidth="1"/>
    <col min="4" max="4" width="31" bestFit="1" customWidth="1"/>
  </cols>
  <sheetData>
    <row r="1" spans="1:6" s="51" customFormat="1" x14ac:dyDescent="0.25">
      <c r="A1" s="50"/>
    </row>
    <row r="2" spans="1:6" s="48" customFormat="1" ht="30" customHeight="1" x14ac:dyDescent="0.35">
      <c r="A2" s="147" t="s">
        <v>154</v>
      </c>
      <c r="B2" s="147"/>
      <c r="C2" s="147"/>
      <c r="D2" s="147"/>
    </row>
    <row r="3" spans="1:6" s="51" customFormat="1" x14ac:dyDescent="0.25">
      <c r="A3" s="50"/>
    </row>
    <row r="4" spans="1:6" s="51" customFormat="1" ht="18.75" x14ac:dyDescent="0.3">
      <c r="A4" s="53" t="s">
        <v>81</v>
      </c>
    </row>
    <row r="5" spans="1:6" s="51" customFormat="1" x14ac:dyDescent="0.25">
      <c r="A5" s="50"/>
    </row>
    <row r="6" spans="1:6" x14ac:dyDescent="0.25">
      <c r="A6" t="s">
        <v>273</v>
      </c>
      <c r="B6" s="12" t="s">
        <v>153</v>
      </c>
      <c r="C6" s="12" t="s">
        <v>92</v>
      </c>
      <c r="D6" s="12" t="s">
        <v>93</v>
      </c>
    </row>
    <row r="7" spans="1:6" x14ac:dyDescent="0.25">
      <c r="A7" t="s">
        <v>38</v>
      </c>
      <c r="B7" s="67">
        <v>32.200000000000003</v>
      </c>
      <c r="C7" s="67">
        <v>3.8</v>
      </c>
      <c r="D7" s="67">
        <v>14.4</v>
      </c>
    </row>
    <row r="8" spans="1:6" x14ac:dyDescent="0.25">
      <c r="A8" t="s">
        <v>39</v>
      </c>
      <c r="B8" s="67">
        <v>15.8</v>
      </c>
      <c r="C8" s="67">
        <v>1.8</v>
      </c>
      <c r="D8" s="67">
        <v>18.600000000000001</v>
      </c>
    </row>
    <row r="9" spans="1:6" ht="15" customHeight="1" x14ac:dyDescent="0.25">
      <c r="A9" s="17" t="s">
        <v>37</v>
      </c>
      <c r="B9" s="90">
        <v>0</v>
      </c>
      <c r="C9" s="67">
        <v>24.5</v>
      </c>
      <c r="D9" s="67">
        <v>9.6</v>
      </c>
    </row>
    <row r="10" spans="1:6" x14ac:dyDescent="0.25">
      <c r="A10" t="s">
        <v>78</v>
      </c>
      <c r="B10" s="67">
        <v>2.4</v>
      </c>
      <c r="C10" s="67">
        <v>28.7</v>
      </c>
      <c r="D10" s="67">
        <v>22.2</v>
      </c>
    </row>
    <row r="11" spans="1:6" x14ac:dyDescent="0.25">
      <c r="A11" t="s">
        <v>40</v>
      </c>
      <c r="B11" s="67">
        <v>49.6</v>
      </c>
      <c r="C11" s="67">
        <v>41.3</v>
      </c>
      <c r="D11" s="67">
        <v>35.299999999999997</v>
      </c>
    </row>
    <row r="13" spans="1:6" ht="87" customHeight="1" x14ac:dyDescent="0.25">
      <c r="A13" s="145" t="s">
        <v>477</v>
      </c>
      <c r="B13" s="145"/>
      <c r="C13" s="145"/>
      <c r="D13" s="145"/>
      <c r="E13" s="11"/>
      <c r="F13" s="11"/>
    </row>
    <row r="14" spans="1:6" x14ac:dyDescent="0.25">
      <c r="A14" s="15" t="s">
        <v>152</v>
      </c>
    </row>
    <row r="18" spans="3:3" x14ac:dyDescent="0.25">
      <c r="C18" s="1"/>
    </row>
  </sheetData>
  <mergeCells count="2">
    <mergeCell ref="A2:D2"/>
    <mergeCell ref="A13:D13"/>
  </mergeCells>
  <hyperlinks>
    <hyperlink ref="A4" location="Forside!A1" display="Forside"/>
  </hyperlink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6"/>
  <sheetViews>
    <sheetView topLeftCell="A4" workbookViewId="0">
      <selection activeCell="B17" sqref="B17"/>
    </sheetView>
  </sheetViews>
  <sheetFormatPr defaultRowHeight="15" x14ac:dyDescent="0.25"/>
  <cols>
    <col min="1" max="1" width="8.5703125" bestFit="1" customWidth="1"/>
    <col min="2" max="3" width="31.42578125" bestFit="1" customWidth="1"/>
    <col min="4" max="4" width="34.7109375" bestFit="1" customWidth="1"/>
  </cols>
  <sheetData>
    <row r="1" spans="1:4" s="51" customFormat="1" x14ac:dyDescent="0.25">
      <c r="A1" s="50"/>
    </row>
    <row r="2" spans="1:4" s="48" customFormat="1" ht="23.25" x14ac:dyDescent="0.35">
      <c r="A2" s="52" t="s">
        <v>156</v>
      </c>
    </row>
    <row r="3" spans="1:4" s="51" customFormat="1" x14ac:dyDescent="0.25">
      <c r="A3" s="50"/>
    </row>
    <row r="4" spans="1:4" s="51" customFormat="1" ht="18.75" x14ac:dyDescent="0.3">
      <c r="A4" s="53" t="s">
        <v>81</v>
      </c>
    </row>
    <row r="5" spans="1:4" s="51" customFormat="1" x14ac:dyDescent="0.25">
      <c r="A5" s="50"/>
    </row>
    <row r="6" spans="1:4" x14ac:dyDescent="0.25">
      <c r="B6" s="148" t="s">
        <v>42</v>
      </c>
      <c r="C6" s="148"/>
      <c r="D6" s="148"/>
    </row>
    <row r="7" spans="1:4" x14ac:dyDescent="0.25">
      <c r="B7" t="s">
        <v>95</v>
      </c>
      <c r="C7" t="s">
        <v>96</v>
      </c>
      <c r="D7" t="s">
        <v>5</v>
      </c>
    </row>
    <row r="8" spans="1:4" x14ac:dyDescent="0.25">
      <c r="A8" s="12" t="s">
        <v>36</v>
      </c>
      <c r="B8">
        <v>-130.19999999999999</v>
      </c>
      <c r="C8" t="s">
        <v>97</v>
      </c>
      <c r="D8" t="s">
        <v>97</v>
      </c>
    </row>
    <row r="9" spans="1:4" x14ac:dyDescent="0.25">
      <c r="A9" s="12" t="s">
        <v>35</v>
      </c>
      <c r="B9">
        <v>-118.1</v>
      </c>
      <c r="C9" t="s">
        <v>97</v>
      </c>
      <c r="D9" t="s">
        <v>97</v>
      </c>
    </row>
    <row r="10" spans="1:4" x14ac:dyDescent="0.25">
      <c r="A10" s="12" t="s">
        <v>34</v>
      </c>
      <c r="B10">
        <v>-102</v>
      </c>
      <c r="C10" t="s">
        <v>97</v>
      </c>
      <c r="D10" t="s">
        <v>97</v>
      </c>
    </row>
    <row r="11" spans="1:4" x14ac:dyDescent="0.25">
      <c r="A11" s="12" t="s">
        <v>33</v>
      </c>
      <c r="B11">
        <v>-90</v>
      </c>
      <c r="C11" t="s">
        <v>97</v>
      </c>
      <c r="D11" t="s">
        <v>97</v>
      </c>
    </row>
    <row r="12" spans="1:4" x14ac:dyDescent="0.25">
      <c r="A12" s="12" t="s">
        <v>32</v>
      </c>
      <c r="B12">
        <v>-79.099999999999994</v>
      </c>
      <c r="C12" t="s">
        <v>97</v>
      </c>
      <c r="D12" t="s">
        <v>97</v>
      </c>
    </row>
    <row r="13" spans="1:4" x14ac:dyDescent="0.25">
      <c r="A13" s="12" t="s">
        <v>157</v>
      </c>
      <c r="B13" t="s">
        <v>97</v>
      </c>
      <c r="C13">
        <v>-71.2</v>
      </c>
      <c r="D13" t="s">
        <v>97</v>
      </c>
    </row>
    <row r="14" spans="1:4" x14ac:dyDescent="0.25">
      <c r="A14" s="12" t="s">
        <v>30</v>
      </c>
      <c r="B14">
        <v>-46.2</v>
      </c>
      <c r="C14" t="s">
        <v>97</v>
      </c>
      <c r="D14" t="s">
        <v>97</v>
      </c>
    </row>
    <row r="15" spans="1:4" x14ac:dyDescent="0.25">
      <c r="A15" s="12" t="s">
        <v>31</v>
      </c>
      <c r="B15" t="s">
        <v>97</v>
      </c>
      <c r="C15">
        <v>-45.4</v>
      </c>
      <c r="D15" t="s">
        <v>97</v>
      </c>
    </row>
    <row r="16" spans="1:4" x14ac:dyDescent="0.25">
      <c r="A16" s="12" t="s">
        <v>28</v>
      </c>
      <c r="B16">
        <v>-34.4</v>
      </c>
      <c r="C16" t="s">
        <v>97</v>
      </c>
      <c r="D16" t="s">
        <v>97</v>
      </c>
    </row>
    <row r="17" spans="1:4" x14ac:dyDescent="0.25">
      <c r="A17" s="12" t="s">
        <v>29</v>
      </c>
      <c r="B17" s="5">
        <v>-32</v>
      </c>
      <c r="C17" t="s">
        <v>97</v>
      </c>
      <c r="D17" t="s">
        <v>97</v>
      </c>
    </row>
    <row r="18" spans="1:4" x14ac:dyDescent="0.25">
      <c r="A18" s="12" t="s">
        <v>27</v>
      </c>
      <c r="B18" t="s">
        <v>97</v>
      </c>
      <c r="C18">
        <v>-26.1</v>
      </c>
      <c r="D18" t="s">
        <v>97</v>
      </c>
    </row>
    <row r="19" spans="1:4" x14ac:dyDescent="0.25">
      <c r="A19" s="12" t="s">
        <v>26</v>
      </c>
      <c r="B19">
        <v>-23.8</v>
      </c>
      <c r="C19" t="s">
        <v>97</v>
      </c>
      <c r="D19" t="s">
        <v>97</v>
      </c>
    </row>
    <row r="20" spans="1:4" x14ac:dyDescent="0.25">
      <c r="A20" s="12" t="s">
        <v>25</v>
      </c>
      <c r="B20" t="s">
        <v>97</v>
      </c>
      <c r="C20">
        <v>6.1</v>
      </c>
      <c r="D20" t="s">
        <v>97</v>
      </c>
    </row>
    <row r="21" spans="1:4" x14ac:dyDescent="0.25">
      <c r="A21" s="12" t="s">
        <v>21</v>
      </c>
      <c r="B21" t="s">
        <v>97</v>
      </c>
      <c r="C21">
        <v>9.5</v>
      </c>
      <c r="D21" t="s">
        <v>97</v>
      </c>
    </row>
    <row r="22" spans="1:4" x14ac:dyDescent="0.25">
      <c r="A22" s="12" t="s">
        <v>23</v>
      </c>
      <c r="B22" t="s">
        <v>97</v>
      </c>
      <c r="C22">
        <v>12.2</v>
      </c>
      <c r="D22" t="s">
        <v>97</v>
      </c>
    </row>
    <row r="23" spans="1:4" x14ac:dyDescent="0.25">
      <c r="A23" s="12" t="s">
        <v>24</v>
      </c>
      <c r="B23" t="s">
        <v>97</v>
      </c>
      <c r="C23" t="s">
        <v>97</v>
      </c>
      <c r="D23">
        <v>12.4</v>
      </c>
    </row>
    <row r="24" spans="1:4" x14ac:dyDescent="0.25">
      <c r="A24" s="12" t="s">
        <v>158</v>
      </c>
      <c r="B24" t="s">
        <v>97</v>
      </c>
      <c r="C24" t="s">
        <v>97</v>
      </c>
      <c r="D24">
        <v>14.8</v>
      </c>
    </row>
    <row r="25" spans="1:4" x14ac:dyDescent="0.25">
      <c r="A25" s="12" t="s">
        <v>22</v>
      </c>
      <c r="B25" t="s">
        <v>97</v>
      </c>
      <c r="C25" s="5">
        <v>15</v>
      </c>
      <c r="D25" t="s">
        <v>97</v>
      </c>
    </row>
    <row r="26" spans="1:4" x14ac:dyDescent="0.25">
      <c r="A26" s="12" t="s">
        <v>159</v>
      </c>
      <c r="B26" t="s">
        <v>97</v>
      </c>
      <c r="C26" t="s">
        <v>97</v>
      </c>
      <c r="D26">
        <v>17.600000000000001</v>
      </c>
    </row>
    <row r="27" spans="1:4" x14ac:dyDescent="0.25">
      <c r="A27" s="12" t="s">
        <v>19</v>
      </c>
      <c r="B27" t="s">
        <v>97</v>
      </c>
      <c r="C27" t="s">
        <v>97</v>
      </c>
      <c r="D27">
        <v>24.2</v>
      </c>
    </row>
    <row r="28" spans="1:4" x14ac:dyDescent="0.25">
      <c r="A28" s="12" t="s">
        <v>18</v>
      </c>
      <c r="B28" t="s">
        <v>97</v>
      </c>
      <c r="C28" t="s">
        <v>97</v>
      </c>
      <c r="D28" s="5">
        <v>31</v>
      </c>
    </row>
    <row r="29" spans="1:4" x14ac:dyDescent="0.25">
      <c r="A29" s="12" t="s">
        <v>20</v>
      </c>
      <c r="B29" t="s">
        <v>97</v>
      </c>
      <c r="C29">
        <v>33.6</v>
      </c>
      <c r="D29" t="s">
        <v>97</v>
      </c>
    </row>
    <row r="30" spans="1:4" x14ac:dyDescent="0.25">
      <c r="A30" s="12" t="s">
        <v>14</v>
      </c>
      <c r="B30" t="s">
        <v>97</v>
      </c>
      <c r="C30" t="s">
        <v>97</v>
      </c>
      <c r="D30">
        <v>34.299999999999997</v>
      </c>
    </row>
    <row r="31" spans="1:4" x14ac:dyDescent="0.25">
      <c r="A31" s="12" t="s">
        <v>17</v>
      </c>
      <c r="B31" t="s">
        <v>97</v>
      </c>
      <c r="D31">
        <v>37.6</v>
      </c>
    </row>
    <row r="32" spans="1:4" x14ac:dyDescent="0.25">
      <c r="A32" s="12" t="s">
        <v>13</v>
      </c>
      <c r="B32" t="s">
        <v>97</v>
      </c>
      <c r="D32">
        <v>42.1</v>
      </c>
    </row>
    <row r="33" spans="1:4" x14ac:dyDescent="0.25">
      <c r="A33" s="12" t="s">
        <v>15</v>
      </c>
      <c r="B33" t="s">
        <v>97</v>
      </c>
      <c r="C33" t="s">
        <v>97</v>
      </c>
      <c r="D33">
        <v>45.5</v>
      </c>
    </row>
    <row r="34" spans="1:4" x14ac:dyDescent="0.25">
      <c r="A34" s="12" t="s">
        <v>16</v>
      </c>
      <c r="B34" t="s">
        <v>97</v>
      </c>
      <c r="C34">
        <v>47.9</v>
      </c>
      <c r="D34" t="s">
        <v>97</v>
      </c>
    </row>
    <row r="35" spans="1:4" x14ac:dyDescent="0.25">
      <c r="A35" s="12" t="s">
        <v>12</v>
      </c>
      <c r="B35" t="s">
        <v>97</v>
      </c>
      <c r="C35">
        <v>50.7</v>
      </c>
      <c r="D35" t="s">
        <v>97</v>
      </c>
    </row>
    <row r="36" spans="1:4" x14ac:dyDescent="0.25">
      <c r="A36" s="12" t="s">
        <v>43</v>
      </c>
      <c r="B36" t="s">
        <v>97</v>
      </c>
      <c r="C36" t="s">
        <v>97</v>
      </c>
      <c r="D36">
        <v>57.1</v>
      </c>
    </row>
    <row r="37" spans="1:4" x14ac:dyDescent="0.25">
      <c r="A37" s="12" t="s">
        <v>11</v>
      </c>
      <c r="B37" t="s">
        <v>97</v>
      </c>
      <c r="C37" t="s">
        <v>97</v>
      </c>
      <c r="D37">
        <v>69.3</v>
      </c>
    </row>
    <row r="38" spans="1:4" x14ac:dyDescent="0.25">
      <c r="A38" s="12" t="s">
        <v>10</v>
      </c>
      <c r="B38" t="s">
        <v>97</v>
      </c>
      <c r="C38" t="s">
        <v>97</v>
      </c>
      <c r="D38">
        <v>70.400000000000006</v>
      </c>
    </row>
    <row r="39" spans="1:4" x14ac:dyDescent="0.25">
      <c r="A39" s="12" t="s">
        <v>9</v>
      </c>
      <c r="B39" t="s">
        <v>97</v>
      </c>
      <c r="C39">
        <v>93.5</v>
      </c>
      <c r="D39" t="s">
        <v>97</v>
      </c>
    </row>
    <row r="40" spans="1:4" x14ac:dyDescent="0.25">
      <c r="A40" s="12" t="s">
        <v>7</v>
      </c>
      <c r="B40" t="s">
        <v>97</v>
      </c>
      <c r="C40" t="s">
        <v>97</v>
      </c>
      <c r="D40">
        <v>109.5</v>
      </c>
    </row>
    <row r="41" spans="1:4" x14ac:dyDescent="0.25">
      <c r="A41" s="12" t="s">
        <v>6</v>
      </c>
      <c r="B41" t="s">
        <v>97</v>
      </c>
      <c r="C41" t="s">
        <v>97</v>
      </c>
      <c r="D41">
        <v>110.4</v>
      </c>
    </row>
    <row r="42" spans="1:4" x14ac:dyDescent="0.25">
      <c r="A42" s="12" t="s">
        <v>44</v>
      </c>
      <c r="B42" t="s">
        <v>97</v>
      </c>
      <c r="C42" t="s">
        <v>97</v>
      </c>
      <c r="D42">
        <v>113.6</v>
      </c>
    </row>
    <row r="43" spans="1:4" x14ac:dyDescent="0.25">
      <c r="A43" s="12" t="s">
        <v>8</v>
      </c>
      <c r="B43" t="s">
        <v>97</v>
      </c>
      <c r="C43" t="s">
        <v>97</v>
      </c>
      <c r="D43" s="5">
        <v>114</v>
      </c>
    </row>
    <row r="45" spans="1:4" x14ac:dyDescent="0.25">
      <c r="A45" t="s">
        <v>398</v>
      </c>
    </row>
    <row r="46" spans="1:4" x14ac:dyDescent="0.25">
      <c r="A46" s="15" t="s">
        <v>84</v>
      </c>
    </row>
  </sheetData>
  <mergeCells count="1">
    <mergeCell ref="B6:D6"/>
  </mergeCells>
  <hyperlinks>
    <hyperlink ref="A4" location="Forside!A1" display="Forside"/>
  </hyperlink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3"/>
  <sheetViews>
    <sheetView workbookViewId="0">
      <selection activeCell="A24" sqref="A24"/>
    </sheetView>
  </sheetViews>
  <sheetFormatPr defaultRowHeight="15" x14ac:dyDescent="0.25"/>
  <cols>
    <col min="1" max="1" width="76.42578125" customWidth="1"/>
    <col min="2" max="2" width="13.42578125" bestFit="1" customWidth="1"/>
    <col min="3" max="3" width="11.140625" bestFit="1" customWidth="1"/>
    <col min="4" max="4" width="11.42578125" bestFit="1" customWidth="1"/>
    <col min="5" max="5" width="8.85546875" customWidth="1"/>
    <col min="6" max="16" width="11.140625" bestFit="1" customWidth="1"/>
  </cols>
  <sheetData>
    <row r="1" spans="1:16" s="51" customFormat="1" x14ac:dyDescent="0.25">
      <c r="A1" s="50"/>
    </row>
    <row r="2" spans="1:16" s="48" customFormat="1" ht="48.75" customHeight="1" x14ac:dyDescent="0.35">
      <c r="A2" s="147" t="s">
        <v>176</v>
      </c>
      <c r="B2" s="147"/>
      <c r="C2" s="147"/>
      <c r="D2" s="147"/>
      <c r="E2" s="147"/>
      <c r="F2" s="147"/>
      <c r="G2" s="147"/>
      <c r="H2" s="147"/>
    </row>
    <row r="3" spans="1:16" s="51" customFormat="1" x14ac:dyDescent="0.25">
      <c r="A3" s="50"/>
    </row>
    <row r="4" spans="1:16" s="51" customFormat="1" ht="18.75" x14ac:dyDescent="0.3">
      <c r="A4" s="53" t="s">
        <v>81</v>
      </c>
    </row>
    <row r="5" spans="1:16" s="51" customFormat="1" x14ac:dyDescent="0.25">
      <c r="A5" s="50"/>
    </row>
    <row r="6" spans="1:16" x14ac:dyDescent="0.25">
      <c r="B6" t="s">
        <v>160</v>
      </c>
      <c r="C6" t="s">
        <v>161</v>
      </c>
      <c r="D6" t="s">
        <v>162</v>
      </c>
      <c r="E6" t="s">
        <v>163</v>
      </c>
      <c r="F6" t="s">
        <v>164</v>
      </c>
      <c r="G6" t="s">
        <v>165</v>
      </c>
      <c r="H6" t="s">
        <v>166</v>
      </c>
      <c r="I6" t="s">
        <v>167</v>
      </c>
      <c r="J6" t="s">
        <v>168</v>
      </c>
      <c r="K6" t="s">
        <v>169</v>
      </c>
      <c r="L6" t="s">
        <v>170</v>
      </c>
      <c r="M6" t="s">
        <v>171</v>
      </c>
      <c r="N6" t="s">
        <v>172</v>
      </c>
      <c r="O6" t="s">
        <v>173</v>
      </c>
      <c r="P6" t="s">
        <v>174</v>
      </c>
    </row>
    <row r="7" spans="1:16" ht="14.45" customHeight="1" x14ac:dyDescent="0.25">
      <c r="A7" t="s">
        <v>175</v>
      </c>
      <c r="B7" s="3">
        <v>10500</v>
      </c>
      <c r="C7" s="3">
        <v>11100</v>
      </c>
      <c r="D7" s="3">
        <v>7900</v>
      </c>
      <c r="E7" s="3">
        <v>6400</v>
      </c>
      <c r="F7" s="3">
        <v>5000</v>
      </c>
      <c r="G7" s="3">
        <v>4400</v>
      </c>
      <c r="H7" s="3">
        <v>3700</v>
      </c>
      <c r="I7" s="3">
        <v>3200</v>
      </c>
      <c r="J7" s="3">
        <v>2800</v>
      </c>
      <c r="K7" s="3">
        <v>2600</v>
      </c>
      <c r="L7" s="3">
        <v>2500</v>
      </c>
      <c r="M7" s="3">
        <v>2400</v>
      </c>
      <c r="N7" s="3">
        <v>2000</v>
      </c>
      <c r="O7" s="3">
        <v>1600</v>
      </c>
      <c r="P7" s="3">
        <v>1500</v>
      </c>
    </row>
    <row r="8" spans="1:16" ht="14.45" customHeight="1" x14ac:dyDescent="0.25">
      <c r="A8" t="s">
        <v>108</v>
      </c>
      <c r="B8" s="3">
        <v>-40400</v>
      </c>
      <c r="C8" s="3">
        <v>-57200</v>
      </c>
      <c r="D8" s="3">
        <v>-33700</v>
      </c>
      <c r="E8" s="3">
        <v>-2600</v>
      </c>
      <c r="F8" s="3">
        <v>21500</v>
      </c>
      <c r="G8" s="3">
        <v>34800</v>
      </c>
      <c r="H8" s="3">
        <v>46500</v>
      </c>
      <c r="I8" s="3">
        <v>58900</v>
      </c>
      <c r="J8" s="3">
        <v>68100</v>
      </c>
      <c r="K8" s="3">
        <v>83900</v>
      </c>
      <c r="L8" s="3">
        <v>88200</v>
      </c>
      <c r="M8" s="3">
        <v>85700</v>
      </c>
      <c r="N8" s="3">
        <v>98600</v>
      </c>
      <c r="O8" s="3">
        <v>108000</v>
      </c>
      <c r="P8" s="3">
        <v>125100</v>
      </c>
    </row>
    <row r="9" spans="1:16" ht="14.45" customHeight="1" x14ac:dyDescent="0.25"/>
    <row r="11" spans="1:16" ht="14.45" customHeight="1" x14ac:dyDescent="0.25">
      <c r="A11" s="145" t="s">
        <v>399</v>
      </c>
      <c r="B11" s="145"/>
      <c r="C11" s="145"/>
      <c r="D11" s="145"/>
      <c r="E11" s="145"/>
    </row>
    <row r="12" spans="1:16" ht="0.95" customHeight="1" x14ac:dyDescent="0.25">
      <c r="A12" s="145"/>
      <c r="B12" s="145"/>
      <c r="C12" s="145"/>
      <c r="D12" s="145"/>
      <c r="E12" s="145"/>
    </row>
    <row r="13" spans="1:16" x14ac:dyDescent="0.25">
      <c r="A13" t="s">
        <v>83</v>
      </c>
    </row>
  </sheetData>
  <mergeCells count="2">
    <mergeCell ref="A11:E12"/>
    <mergeCell ref="A2:H2"/>
  </mergeCells>
  <hyperlinks>
    <hyperlink ref="A4" location="Forside!A1" display="Forside"/>
  </hyperlink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workbookViewId="0">
      <selection activeCell="B7" sqref="B7"/>
    </sheetView>
  </sheetViews>
  <sheetFormatPr defaultRowHeight="15" x14ac:dyDescent="0.25"/>
  <cols>
    <col min="1" max="1" width="28.7109375" customWidth="1"/>
    <col min="2" max="2" width="20.140625" bestFit="1" customWidth="1"/>
    <col min="3" max="3" width="26.7109375" bestFit="1" customWidth="1"/>
  </cols>
  <sheetData>
    <row r="1" spans="1:4" s="51" customFormat="1" x14ac:dyDescent="0.25">
      <c r="A1" s="50"/>
    </row>
    <row r="2" spans="1:4" s="48" customFormat="1" ht="23.25" x14ac:dyDescent="0.35">
      <c r="A2" s="52" t="s">
        <v>178</v>
      </c>
    </row>
    <row r="3" spans="1:4" s="51" customFormat="1" x14ac:dyDescent="0.25">
      <c r="A3" s="50"/>
    </row>
    <row r="4" spans="1:4" s="51" customFormat="1" ht="18.75" x14ac:dyDescent="0.3">
      <c r="A4" s="53" t="s">
        <v>81</v>
      </c>
    </row>
    <row r="5" spans="1:4" s="51" customFormat="1" x14ac:dyDescent="0.25">
      <c r="A5" s="50"/>
    </row>
    <row r="6" spans="1:4" ht="60" x14ac:dyDescent="0.25">
      <c r="A6" t="s">
        <v>130</v>
      </c>
      <c r="B6" s="12" t="s">
        <v>145</v>
      </c>
      <c r="C6" s="133" t="s">
        <v>179</v>
      </c>
    </row>
    <row r="7" spans="1:4" x14ac:dyDescent="0.25">
      <c r="A7" t="s">
        <v>80</v>
      </c>
      <c r="B7" s="3">
        <v>51600</v>
      </c>
      <c r="C7" s="3">
        <v>51600</v>
      </c>
    </row>
    <row r="8" spans="1:4" x14ac:dyDescent="0.25">
      <c r="A8" t="s">
        <v>92</v>
      </c>
      <c r="B8" s="3">
        <v>-73900</v>
      </c>
      <c r="C8" s="3">
        <v>-14000</v>
      </c>
    </row>
    <row r="9" spans="1:4" x14ac:dyDescent="0.25">
      <c r="A9" t="s">
        <v>93</v>
      </c>
      <c r="B9" s="3">
        <v>13800</v>
      </c>
      <c r="C9" s="3">
        <v>39300</v>
      </c>
    </row>
    <row r="13" spans="1:4" ht="100.5" customHeight="1" x14ac:dyDescent="0.25">
      <c r="A13" s="145" t="s">
        <v>478</v>
      </c>
      <c r="B13" s="145"/>
      <c r="C13" s="145"/>
      <c r="D13" s="11"/>
    </row>
    <row r="14" spans="1:4" x14ac:dyDescent="0.25">
      <c r="A14" s="15" t="s">
        <v>84</v>
      </c>
    </row>
  </sheetData>
  <mergeCells count="1">
    <mergeCell ref="A13:C13"/>
  </mergeCells>
  <hyperlinks>
    <hyperlink ref="A4" location="Forside!A1" display="Forside"/>
  </hyperlink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workbookViewId="0">
      <selection activeCell="I10" sqref="I10"/>
    </sheetView>
  </sheetViews>
  <sheetFormatPr defaultRowHeight="15" x14ac:dyDescent="0.25"/>
  <cols>
    <col min="1" max="1" width="28.7109375" customWidth="1"/>
    <col min="2" max="2" width="20.140625" bestFit="1" customWidth="1"/>
    <col min="3" max="3" width="26.7109375" bestFit="1" customWidth="1"/>
  </cols>
  <sheetData>
    <row r="1" spans="1:4" s="51" customFormat="1" x14ac:dyDescent="0.25">
      <c r="A1" s="50"/>
    </row>
    <row r="2" spans="1:4" s="48" customFormat="1" ht="23.25" x14ac:dyDescent="0.35">
      <c r="A2" s="52" t="s">
        <v>180</v>
      </c>
    </row>
    <row r="3" spans="1:4" s="51" customFormat="1" x14ac:dyDescent="0.25">
      <c r="A3" s="50"/>
    </row>
    <row r="4" spans="1:4" s="51" customFormat="1" ht="18.75" x14ac:dyDescent="0.3">
      <c r="A4" s="53" t="s">
        <v>81</v>
      </c>
    </row>
    <row r="5" spans="1:4" s="51" customFormat="1" x14ac:dyDescent="0.25">
      <c r="A5" s="50"/>
    </row>
    <row r="6" spans="1:4" ht="60" x14ac:dyDescent="0.25">
      <c r="A6" t="s">
        <v>74</v>
      </c>
      <c r="B6" s="133" t="s">
        <v>145</v>
      </c>
      <c r="C6" s="133" t="s">
        <v>179</v>
      </c>
    </row>
    <row r="7" spans="1:4" x14ac:dyDescent="0.25">
      <c r="A7" t="s">
        <v>80</v>
      </c>
      <c r="B7" s="3">
        <v>13</v>
      </c>
      <c r="C7" s="3">
        <v>13</v>
      </c>
    </row>
    <row r="8" spans="1:4" x14ac:dyDescent="0.25">
      <c r="A8" t="s">
        <v>92</v>
      </c>
      <c r="B8" s="3">
        <v>-13</v>
      </c>
      <c r="C8" s="3">
        <v>-2</v>
      </c>
    </row>
    <row r="9" spans="1:4" x14ac:dyDescent="0.25">
      <c r="A9" t="s">
        <v>93</v>
      </c>
      <c r="B9" s="3">
        <v>2</v>
      </c>
      <c r="C9" s="3">
        <v>7</v>
      </c>
    </row>
    <row r="11" spans="1:4" ht="14.45" customHeight="1" x14ac:dyDescent="0.25">
      <c r="A11" s="145" t="s">
        <v>478</v>
      </c>
      <c r="B11" s="145"/>
      <c r="C11" s="145"/>
      <c r="D11" s="11"/>
    </row>
    <row r="12" spans="1:4" ht="77.25" customHeight="1" x14ac:dyDescent="0.25">
      <c r="A12" s="145"/>
      <c r="B12" s="145"/>
      <c r="C12" s="145"/>
      <c r="D12" s="11"/>
    </row>
    <row r="13" spans="1:4" x14ac:dyDescent="0.25">
      <c r="A13" s="15" t="s">
        <v>84</v>
      </c>
    </row>
  </sheetData>
  <mergeCells count="1">
    <mergeCell ref="A11:C12"/>
  </mergeCells>
  <hyperlinks>
    <hyperlink ref="A4" location="Forside!A1" display="Forside"/>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3"/>
  <sheetViews>
    <sheetView zoomScaleNormal="100" workbookViewId="0">
      <selection activeCell="I20" sqref="I20"/>
    </sheetView>
  </sheetViews>
  <sheetFormatPr defaultRowHeight="15" x14ac:dyDescent="0.25"/>
  <cols>
    <col min="1" max="1" width="57.28515625" customWidth="1"/>
    <col min="2" max="2" width="16.42578125" bestFit="1" customWidth="1"/>
    <col min="3" max="5" width="16.42578125" customWidth="1"/>
    <col min="6" max="6" width="11" customWidth="1"/>
    <col min="8" max="8" width="17.7109375" bestFit="1" customWidth="1"/>
  </cols>
  <sheetData>
    <row r="1" spans="1:8" s="51" customFormat="1" x14ac:dyDescent="0.25">
      <c r="A1" s="50"/>
    </row>
    <row r="2" spans="1:8" s="48" customFormat="1" ht="23.25" x14ac:dyDescent="0.35">
      <c r="A2" s="52" t="s">
        <v>107</v>
      </c>
    </row>
    <row r="3" spans="1:8" s="51" customFormat="1" x14ac:dyDescent="0.25">
      <c r="A3" s="50"/>
    </row>
    <row r="4" spans="1:8" s="51" customFormat="1" ht="18.75" x14ac:dyDescent="0.3">
      <c r="A4" s="53" t="s">
        <v>81</v>
      </c>
    </row>
    <row r="5" spans="1:8" s="51" customFormat="1" x14ac:dyDescent="0.25">
      <c r="A5" s="50"/>
    </row>
    <row r="6" spans="1:8" x14ac:dyDescent="0.25">
      <c r="A6" s="12" t="s">
        <v>101</v>
      </c>
      <c r="B6" s="12">
        <v>2014</v>
      </c>
      <c r="C6" s="12">
        <v>2015</v>
      </c>
      <c r="D6" s="12">
        <v>2016</v>
      </c>
      <c r="E6" s="12">
        <v>2017</v>
      </c>
      <c r="F6" s="12">
        <v>2018</v>
      </c>
      <c r="G6" s="12">
        <v>2019</v>
      </c>
      <c r="H6" s="12" t="s">
        <v>100</v>
      </c>
    </row>
    <row r="7" spans="1:8" x14ac:dyDescent="0.25">
      <c r="A7" t="s">
        <v>102</v>
      </c>
      <c r="B7" s="15">
        <v>61</v>
      </c>
      <c r="C7" s="15">
        <v>7</v>
      </c>
      <c r="D7" s="15">
        <v>31</v>
      </c>
      <c r="E7" s="15">
        <v>68</v>
      </c>
      <c r="F7" s="15">
        <v>42</v>
      </c>
      <c r="G7" s="15">
        <v>112</v>
      </c>
      <c r="H7" s="15">
        <v>51</v>
      </c>
    </row>
    <row r="8" spans="1:8" x14ac:dyDescent="0.25">
      <c r="B8" s="15"/>
      <c r="C8" s="15"/>
      <c r="D8" s="15"/>
      <c r="E8" s="15"/>
      <c r="F8" s="15"/>
      <c r="G8" s="15"/>
      <c r="H8" s="15"/>
    </row>
    <row r="9" spans="1:8" x14ac:dyDescent="0.25">
      <c r="A9" s="12" t="s">
        <v>103</v>
      </c>
      <c r="B9" s="12">
        <v>-34</v>
      </c>
      <c r="C9" s="12">
        <v>-38</v>
      </c>
      <c r="D9" s="12">
        <v>-34</v>
      </c>
      <c r="E9" s="12">
        <v>-27</v>
      </c>
      <c r="F9" s="12">
        <v>-25</v>
      </c>
      <c r="G9" s="12">
        <v>-16</v>
      </c>
      <c r="H9" s="12">
        <v>18</v>
      </c>
    </row>
    <row r="10" spans="1:8" x14ac:dyDescent="0.25">
      <c r="A10" s="15" t="s">
        <v>104</v>
      </c>
      <c r="B10" s="15">
        <v>5</v>
      </c>
      <c r="C10" s="15">
        <v>5</v>
      </c>
      <c r="D10" s="15">
        <v>6</v>
      </c>
      <c r="E10" s="15">
        <v>7</v>
      </c>
      <c r="F10" s="15">
        <v>8</v>
      </c>
      <c r="G10" s="15">
        <v>11</v>
      </c>
      <c r="H10" s="15">
        <v>6</v>
      </c>
    </row>
    <row r="11" spans="1:8" x14ac:dyDescent="0.25">
      <c r="A11" s="15" t="s">
        <v>106</v>
      </c>
      <c r="B11" s="15">
        <v>-39</v>
      </c>
      <c r="C11" s="15">
        <v>-43</v>
      </c>
      <c r="D11" s="15">
        <v>-39</v>
      </c>
      <c r="E11" s="15">
        <v>-34</v>
      </c>
      <c r="F11" s="15">
        <v>-32</v>
      </c>
      <c r="G11" s="15">
        <v>-27</v>
      </c>
      <c r="H11" s="15">
        <v>12</v>
      </c>
    </row>
    <row r="12" spans="1:8" x14ac:dyDescent="0.25">
      <c r="A12" s="15" t="s">
        <v>85</v>
      </c>
      <c r="B12" s="15"/>
      <c r="C12" s="15"/>
      <c r="D12" s="15"/>
      <c r="E12" s="15"/>
      <c r="F12" s="15"/>
      <c r="G12" s="15"/>
      <c r="H12" s="15"/>
    </row>
    <row r="13" spans="1:8" x14ac:dyDescent="0.25">
      <c r="A13" s="13" t="str">
        <f>"- Indvandrere og efterkommere fra MENAPT-lande 1)"</f>
        <v>- Indvandrere og efterkommere fra MENAPT-lande 1)</v>
      </c>
      <c r="B13" s="91">
        <v>-29</v>
      </c>
      <c r="C13" s="91">
        <v>-32</v>
      </c>
      <c r="D13" s="91">
        <v>-30</v>
      </c>
      <c r="E13" s="91">
        <v>-27</v>
      </c>
      <c r="F13" s="91">
        <v>-26</v>
      </c>
      <c r="G13" s="91">
        <v>-24</v>
      </c>
      <c r="H13" s="91">
        <v>5</v>
      </c>
    </row>
    <row r="14" spans="1:8" x14ac:dyDescent="0.25">
      <c r="A14" t="s">
        <v>105</v>
      </c>
      <c r="B14" s="91">
        <v>-10</v>
      </c>
      <c r="C14" s="91">
        <v>-12</v>
      </c>
      <c r="D14" s="91">
        <v>-9</v>
      </c>
      <c r="E14" s="91">
        <v>-7</v>
      </c>
      <c r="F14" s="91">
        <v>-6</v>
      </c>
      <c r="G14" s="91">
        <v>-3</v>
      </c>
      <c r="H14" s="91">
        <v>7.36</v>
      </c>
    </row>
    <row r="16" spans="1:8" ht="132" customHeight="1" x14ac:dyDescent="0.25">
      <c r="A16" s="145" t="s">
        <v>470</v>
      </c>
      <c r="B16" s="145"/>
      <c r="C16" s="145"/>
      <c r="D16" s="145"/>
      <c r="E16" s="145"/>
      <c r="F16" s="17"/>
      <c r="G16" s="17"/>
      <c r="H16" s="17"/>
    </row>
    <row r="17" spans="1:2" x14ac:dyDescent="0.25">
      <c r="A17" t="s">
        <v>111</v>
      </c>
    </row>
    <row r="18" spans="1:2" x14ac:dyDescent="0.25">
      <c r="B18" s="58"/>
    </row>
    <row r="19" spans="1:2" x14ac:dyDescent="0.25">
      <c r="A19" s="57"/>
    </row>
    <row r="20" spans="1:2" x14ac:dyDescent="0.25">
      <c r="A20" s="57"/>
    </row>
    <row r="21" spans="1:2" x14ac:dyDescent="0.25">
      <c r="A21" s="57"/>
    </row>
    <row r="22" spans="1:2" x14ac:dyDescent="0.25">
      <c r="A22" s="57"/>
    </row>
    <row r="23" spans="1:2" x14ac:dyDescent="0.25">
      <c r="A23" s="57"/>
    </row>
  </sheetData>
  <mergeCells count="1">
    <mergeCell ref="A16:E16"/>
  </mergeCells>
  <hyperlinks>
    <hyperlink ref="A4" location="Forside!A1" display="Forside"/>
  </hyperlink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workbookViewId="0">
      <selection activeCell="A17" sqref="A17:E17"/>
    </sheetView>
  </sheetViews>
  <sheetFormatPr defaultRowHeight="15" x14ac:dyDescent="0.25"/>
  <cols>
    <col min="1" max="1" width="24" bestFit="1" customWidth="1"/>
    <col min="2" max="2" width="16.42578125" bestFit="1" customWidth="1"/>
    <col min="3" max="3" width="12.42578125" bestFit="1" customWidth="1"/>
    <col min="4" max="4" width="11.5703125" bestFit="1" customWidth="1"/>
    <col min="5" max="5" width="22.85546875" bestFit="1" customWidth="1"/>
  </cols>
  <sheetData>
    <row r="1" spans="1:6" s="51" customFormat="1" x14ac:dyDescent="0.25">
      <c r="A1" s="50"/>
    </row>
    <row r="2" spans="1:6" s="48" customFormat="1" ht="23.25" x14ac:dyDescent="0.35">
      <c r="A2" s="127" t="s">
        <v>462</v>
      </c>
      <c r="B2" s="127"/>
      <c r="C2" s="127"/>
      <c r="D2" s="127"/>
      <c r="E2" s="127"/>
    </row>
    <row r="3" spans="1:6" s="51" customFormat="1" x14ac:dyDescent="0.25">
      <c r="A3" s="50"/>
    </row>
    <row r="4" spans="1:6" s="51" customFormat="1" ht="18.75" x14ac:dyDescent="0.3">
      <c r="A4" s="53" t="s">
        <v>81</v>
      </c>
    </row>
    <row r="5" spans="1:6" s="51" customFormat="1" x14ac:dyDescent="0.25">
      <c r="A5" s="50"/>
    </row>
    <row r="6" spans="1:6" x14ac:dyDescent="0.25">
      <c r="A6" t="s">
        <v>273</v>
      </c>
      <c r="B6" s="12" t="s">
        <v>1</v>
      </c>
      <c r="C6" s="12" t="s">
        <v>2</v>
      </c>
      <c r="D6" s="12" t="s">
        <v>3</v>
      </c>
      <c r="E6" s="12" t="s">
        <v>4</v>
      </c>
    </row>
    <row r="7" spans="1:6" ht="14.45" customHeight="1" x14ac:dyDescent="0.25">
      <c r="A7" s="12" t="s">
        <v>37</v>
      </c>
      <c r="B7" s="34">
        <v>42.6</v>
      </c>
      <c r="C7" s="34">
        <v>10.7</v>
      </c>
      <c r="D7" s="34">
        <v>10.8</v>
      </c>
      <c r="E7" s="37">
        <v>36</v>
      </c>
      <c r="F7" s="6"/>
    </row>
    <row r="8" spans="1:6" ht="14.45" customHeight="1" x14ac:dyDescent="0.25">
      <c r="A8" s="12" t="s">
        <v>38</v>
      </c>
      <c r="B8" s="34">
        <v>74.5</v>
      </c>
      <c r="C8" s="34">
        <v>3.8</v>
      </c>
      <c r="D8" s="34">
        <v>1.4</v>
      </c>
      <c r="E8" s="37">
        <v>20.3</v>
      </c>
      <c r="F8" s="4"/>
    </row>
    <row r="9" spans="1:6" ht="14.45" customHeight="1" x14ac:dyDescent="0.25">
      <c r="A9" s="12" t="s">
        <v>181</v>
      </c>
      <c r="B9" s="34">
        <v>52.8</v>
      </c>
      <c r="C9" s="34">
        <v>6.6</v>
      </c>
      <c r="D9" s="34">
        <v>8.3000000000000007</v>
      </c>
      <c r="E9" s="37">
        <v>32.4</v>
      </c>
      <c r="F9" s="4"/>
    </row>
    <row r="10" spans="1:6" ht="14.45" customHeight="1" x14ac:dyDescent="0.25">
      <c r="A10" s="12" t="s">
        <v>182</v>
      </c>
      <c r="B10" s="34">
        <v>57.5</v>
      </c>
      <c r="C10" s="34">
        <v>4.3</v>
      </c>
      <c r="D10" s="34">
        <v>14.8</v>
      </c>
      <c r="E10" s="37">
        <v>23.4</v>
      </c>
      <c r="F10" s="6"/>
    </row>
    <row r="11" spans="1:6" ht="14.45" customHeight="1" x14ac:dyDescent="0.25">
      <c r="A11" s="12" t="s">
        <v>40</v>
      </c>
      <c r="B11" s="34">
        <v>55.3</v>
      </c>
      <c r="C11" s="34">
        <v>3.9</v>
      </c>
      <c r="D11" s="34">
        <v>3.4</v>
      </c>
      <c r="E11" s="37">
        <v>37.4</v>
      </c>
      <c r="F11" s="4"/>
    </row>
    <row r="12" spans="1:6" x14ac:dyDescent="0.25">
      <c r="A12" s="12" t="s">
        <v>94</v>
      </c>
      <c r="B12" s="7">
        <v>76.3</v>
      </c>
      <c r="C12" s="7">
        <v>2.2999999999999998</v>
      </c>
      <c r="D12" s="7">
        <v>3.6</v>
      </c>
      <c r="E12" s="38">
        <v>17.8</v>
      </c>
    </row>
    <row r="13" spans="1:6" x14ac:dyDescent="0.25">
      <c r="B13" s="7"/>
      <c r="C13" s="7"/>
      <c r="D13" s="7"/>
      <c r="E13" s="7"/>
    </row>
    <row r="14" spans="1:6" x14ac:dyDescent="0.25">
      <c r="B14" s="4"/>
      <c r="C14" s="4"/>
      <c r="D14" s="4"/>
      <c r="E14" s="4"/>
    </row>
    <row r="15" spans="1:6" x14ac:dyDescent="0.25">
      <c r="B15" s="4"/>
      <c r="C15" s="4"/>
      <c r="D15" s="4"/>
      <c r="E15" s="4"/>
    </row>
    <row r="16" spans="1:6" x14ac:dyDescent="0.25">
      <c r="A16" s="17"/>
      <c r="B16" s="17"/>
      <c r="C16" s="17"/>
      <c r="D16" s="17"/>
      <c r="E16" s="4"/>
    </row>
    <row r="17" spans="1:5" ht="58.5" customHeight="1" x14ac:dyDescent="0.25">
      <c r="A17" s="145" t="s">
        <v>479</v>
      </c>
      <c r="B17" s="145"/>
      <c r="C17" s="145"/>
      <c r="D17" s="145"/>
      <c r="E17" s="145"/>
    </row>
    <row r="18" spans="1:5" x14ac:dyDescent="0.25">
      <c r="A18" s="15" t="s">
        <v>84</v>
      </c>
      <c r="B18" s="4"/>
      <c r="C18" s="4"/>
      <c r="D18" s="4"/>
      <c r="E18" s="4"/>
    </row>
    <row r="19" spans="1:5" x14ac:dyDescent="0.25">
      <c r="B19" s="4"/>
      <c r="C19" s="4"/>
      <c r="D19" s="4"/>
      <c r="E19" s="4"/>
    </row>
  </sheetData>
  <mergeCells count="1">
    <mergeCell ref="A17:E17"/>
  </mergeCells>
  <hyperlinks>
    <hyperlink ref="A4" location="Forside!A1" display="Forside"/>
  </hyperlink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6"/>
  <sheetViews>
    <sheetView workbookViewId="0">
      <selection activeCell="D11" sqref="D11"/>
    </sheetView>
  </sheetViews>
  <sheetFormatPr defaultRowHeight="15" x14ac:dyDescent="0.25"/>
  <cols>
    <col min="1" max="1" width="36.7109375" customWidth="1"/>
    <col min="2" max="2" width="13.42578125" bestFit="1" customWidth="1"/>
    <col min="3" max="3" width="11.140625" bestFit="1" customWidth="1"/>
    <col min="4" max="4" width="11.42578125" bestFit="1" customWidth="1"/>
    <col min="5" max="5" width="8.85546875" customWidth="1"/>
    <col min="6" max="11" width="11.140625" bestFit="1" customWidth="1"/>
  </cols>
  <sheetData>
    <row r="1" spans="1:11" s="51" customFormat="1" x14ac:dyDescent="0.25">
      <c r="A1" s="50"/>
    </row>
    <row r="2" spans="1:11" s="48" customFormat="1" ht="23.25" x14ac:dyDescent="0.35">
      <c r="A2" s="127" t="s">
        <v>184</v>
      </c>
      <c r="B2" s="127"/>
      <c r="C2" s="127"/>
      <c r="D2" s="127"/>
      <c r="E2" s="127"/>
    </row>
    <row r="3" spans="1:11" s="51" customFormat="1" x14ac:dyDescent="0.25">
      <c r="A3" s="50"/>
    </row>
    <row r="4" spans="1:11" s="51" customFormat="1" ht="18.75" x14ac:dyDescent="0.3">
      <c r="A4" s="53" t="s">
        <v>81</v>
      </c>
    </row>
    <row r="5" spans="1:11" s="51" customFormat="1" x14ac:dyDescent="0.25">
      <c r="A5" s="50"/>
    </row>
    <row r="6" spans="1:11" x14ac:dyDescent="0.25">
      <c r="A6" t="s">
        <v>273</v>
      </c>
      <c r="B6" s="12" t="s">
        <v>160</v>
      </c>
      <c r="C6" s="12" t="s">
        <v>161</v>
      </c>
      <c r="D6" s="12" t="s">
        <v>162</v>
      </c>
      <c r="E6" s="12" t="s">
        <v>163</v>
      </c>
      <c r="F6" s="12" t="s">
        <v>164</v>
      </c>
      <c r="G6" s="12" t="s">
        <v>165</v>
      </c>
      <c r="H6" s="12" t="s">
        <v>166</v>
      </c>
      <c r="I6" s="12" t="s">
        <v>167</v>
      </c>
      <c r="J6" s="12" t="s">
        <v>168</v>
      </c>
      <c r="K6" s="12" t="s">
        <v>169</v>
      </c>
    </row>
    <row r="7" spans="1:11" ht="14.45" customHeight="1" x14ac:dyDescent="0.25">
      <c r="A7" t="s">
        <v>0</v>
      </c>
      <c r="B7" s="2">
        <v>76.5</v>
      </c>
      <c r="C7" s="2">
        <v>76.5</v>
      </c>
      <c r="D7" s="2">
        <v>76.5</v>
      </c>
      <c r="E7" s="2">
        <v>76.5</v>
      </c>
      <c r="F7" s="2">
        <v>76.5</v>
      </c>
      <c r="G7" s="2">
        <v>76.5</v>
      </c>
      <c r="H7" s="2">
        <v>76.5</v>
      </c>
      <c r="I7" s="2">
        <v>76.5</v>
      </c>
      <c r="J7" s="2">
        <v>76.5</v>
      </c>
      <c r="K7" s="2">
        <v>76.5</v>
      </c>
    </row>
    <row r="8" spans="1:11" ht="14.45" customHeight="1" x14ac:dyDescent="0.25">
      <c r="A8" t="s">
        <v>38</v>
      </c>
      <c r="B8" s="2">
        <v>73.400000000000006</v>
      </c>
      <c r="C8" s="2">
        <v>73.900000000000006</v>
      </c>
      <c r="D8" s="2">
        <v>74</v>
      </c>
      <c r="E8" s="2">
        <v>72.5</v>
      </c>
      <c r="F8" s="2">
        <v>73.2</v>
      </c>
      <c r="G8" s="2">
        <v>73.2</v>
      </c>
      <c r="H8" s="2">
        <v>73</v>
      </c>
      <c r="I8" s="2">
        <v>74.599999999999994</v>
      </c>
      <c r="J8" s="2">
        <v>75.8</v>
      </c>
      <c r="K8" s="2">
        <v>75.5</v>
      </c>
    </row>
    <row r="9" spans="1:11" ht="14.45" customHeight="1" x14ac:dyDescent="0.25">
      <c r="A9" t="s">
        <v>39</v>
      </c>
      <c r="B9" s="2">
        <v>37.1</v>
      </c>
      <c r="C9" s="2">
        <v>41.6</v>
      </c>
      <c r="D9" s="2">
        <v>43.1</v>
      </c>
      <c r="E9" s="2">
        <v>48</v>
      </c>
      <c r="F9" s="2">
        <v>53.5</v>
      </c>
      <c r="G9" s="2">
        <v>55.7</v>
      </c>
      <c r="H9" s="2">
        <v>58.1</v>
      </c>
      <c r="I9" s="2">
        <v>61.8</v>
      </c>
      <c r="J9" s="2">
        <v>65.2</v>
      </c>
      <c r="K9" s="2">
        <v>67.900000000000006</v>
      </c>
    </row>
    <row r="10" spans="1:11" ht="14.45" customHeight="1" x14ac:dyDescent="0.25">
      <c r="A10" t="s">
        <v>37</v>
      </c>
      <c r="B10" s="2">
        <v>14.2</v>
      </c>
      <c r="C10" s="2">
        <v>25.4</v>
      </c>
      <c r="D10" s="2">
        <v>34.200000000000003</v>
      </c>
      <c r="E10" s="2">
        <v>35.1</v>
      </c>
      <c r="F10" s="2">
        <v>47.7</v>
      </c>
      <c r="G10" s="2">
        <v>45.7</v>
      </c>
      <c r="H10" s="2">
        <v>43.3</v>
      </c>
      <c r="I10" s="2">
        <v>45.6</v>
      </c>
      <c r="J10" s="2">
        <v>47.7</v>
      </c>
      <c r="K10" s="2">
        <v>53</v>
      </c>
    </row>
    <row r="11" spans="1:11" ht="14.45" customHeight="1" x14ac:dyDescent="0.25">
      <c r="A11" t="s">
        <v>78</v>
      </c>
      <c r="B11" s="2">
        <v>13.8</v>
      </c>
      <c r="C11" s="2">
        <v>28.6</v>
      </c>
      <c r="D11" s="2">
        <v>33.299999999999997</v>
      </c>
      <c r="E11" s="2">
        <v>30.7</v>
      </c>
      <c r="F11" s="2">
        <v>33.4</v>
      </c>
      <c r="G11" s="2">
        <v>44.3</v>
      </c>
      <c r="H11" s="2">
        <v>54.2</v>
      </c>
      <c r="I11" s="2">
        <v>56</v>
      </c>
      <c r="J11" s="2">
        <v>60.2</v>
      </c>
      <c r="K11" s="2">
        <v>65.3</v>
      </c>
    </row>
    <row r="12" spans="1:11" ht="14.45" customHeight="1" x14ac:dyDescent="0.25">
      <c r="A12" t="s">
        <v>40</v>
      </c>
      <c r="B12" s="2">
        <v>31.6</v>
      </c>
      <c r="C12" s="2">
        <v>39.200000000000003</v>
      </c>
      <c r="D12" s="2">
        <v>47.2</v>
      </c>
      <c r="E12" s="2">
        <v>53.4</v>
      </c>
      <c r="F12" s="2">
        <v>52.9</v>
      </c>
      <c r="G12" s="2">
        <v>53</v>
      </c>
      <c r="H12" s="2">
        <v>57.3</v>
      </c>
      <c r="I12" s="2">
        <v>59.6</v>
      </c>
      <c r="J12" s="2">
        <v>63.3</v>
      </c>
      <c r="K12" s="2">
        <v>66.400000000000006</v>
      </c>
    </row>
    <row r="13" spans="1:11" ht="14.45" customHeight="1" x14ac:dyDescent="0.25"/>
    <row r="15" spans="1:11" ht="51.75" customHeight="1" x14ac:dyDescent="0.25">
      <c r="A15" s="145" t="s">
        <v>480</v>
      </c>
      <c r="B15" s="145"/>
      <c r="C15" s="145"/>
      <c r="D15" s="145"/>
      <c r="E15" s="145"/>
    </row>
    <row r="16" spans="1:11" x14ac:dyDescent="0.25">
      <c r="A16" t="s">
        <v>83</v>
      </c>
    </row>
  </sheetData>
  <mergeCells count="1">
    <mergeCell ref="A15:E15"/>
  </mergeCells>
  <hyperlinks>
    <hyperlink ref="A4" location="Forside!A1" display="Forside"/>
  </hyperlinks>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workbookViewId="0">
      <selection activeCell="E14" sqref="E14"/>
    </sheetView>
  </sheetViews>
  <sheetFormatPr defaultRowHeight="15" x14ac:dyDescent="0.25"/>
  <cols>
    <col min="1" max="1" width="31" customWidth="1"/>
    <col min="2" max="2" width="19.42578125" customWidth="1"/>
    <col min="3" max="3" width="18.42578125" customWidth="1"/>
    <col min="4" max="4" width="16.5703125" customWidth="1"/>
    <col min="5" max="5" width="21.140625" bestFit="1" customWidth="1"/>
  </cols>
  <sheetData>
    <row r="1" spans="1:5" s="51" customFormat="1" x14ac:dyDescent="0.25">
      <c r="A1" s="50"/>
      <c r="B1" s="50"/>
    </row>
    <row r="2" spans="1:5" s="48" customFormat="1" ht="67.5" customHeight="1" x14ac:dyDescent="0.35">
      <c r="A2" s="147" t="s">
        <v>185</v>
      </c>
      <c r="B2" s="147"/>
      <c r="C2" s="147"/>
      <c r="D2" s="147"/>
      <c r="E2" s="147"/>
    </row>
    <row r="3" spans="1:5" s="51" customFormat="1" x14ac:dyDescent="0.25">
      <c r="A3" s="50"/>
      <c r="B3" s="50"/>
    </row>
    <row r="4" spans="1:5" s="51" customFormat="1" ht="18.75" x14ac:dyDescent="0.3">
      <c r="A4" s="53" t="s">
        <v>81</v>
      </c>
      <c r="B4" s="53"/>
    </row>
    <row r="5" spans="1:5" s="51" customFormat="1" x14ac:dyDescent="0.25">
      <c r="A5" s="50"/>
      <c r="B5" s="50"/>
    </row>
    <row r="6" spans="1:5" s="51" customFormat="1" x14ac:dyDescent="0.25">
      <c r="A6" s="50"/>
      <c r="B6" s="50"/>
    </row>
    <row r="7" spans="1:5" x14ac:dyDescent="0.25">
      <c r="A7" s="16"/>
      <c r="B7" t="s">
        <v>186</v>
      </c>
      <c r="C7" s="12" t="s">
        <v>1</v>
      </c>
      <c r="D7" s="12" t="s">
        <v>2</v>
      </c>
      <c r="E7" s="12" t="s">
        <v>4</v>
      </c>
    </row>
    <row r="8" spans="1:5" ht="14.45" customHeight="1" x14ac:dyDescent="0.25">
      <c r="B8" s="120" t="s">
        <v>0</v>
      </c>
      <c r="C8" s="20">
        <v>249600</v>
      </c>
      <c r="D8" s="3">
        <v>-95400</v>
      </c>
      <c r="E8" s="3">
        <v>-145400</v>
      </c>
    </row>
    <row r="9" spans="1:5" ht="14.45" customHeight="1" x14ac:dyDescent="0.25">
      <c r="A9" s="150" t="s">
        <v>141</v>
      </c>
      <c r="B9" t="s">
        <v>80</v>
      </c>
      <c r="C9" s="20">
        <v>195500</v>
      </c>
      <c r="D9" s="3">
        <v>-118500</v>
      </c>
      <c r="E9" s="3">
        <v>-124000</v>
      </c>
    </row>
    <row r="10" spans="1:5" ht="14.45" customHeight="1" x14ac:dyDescent="0.25">
      <c r="A10" s="150"/>
      <c r="B10" t="s">
        <v>92</v>
      </c>
      <c r="C10" s="20">
        <v>126400</v>
      </c>
      <c r="D10" s="3">
        <v>-131400</v>
      </c>
      <c r="E10" s="3">
        <v>-165000</v>
      </c>
    </row>
    <row r="11" spans="1:5" ht="14.45" customHeight="1" x14ac:dyDescent="0.25">
      <c r="A11" s="150"/>
      <c r="B11" t="s">
        <v>93</v>
      </c>
      <c r="C11" s="20">
        <v>155100</v>
      </c>
      <c r="D11" s="3">
        <v>-120900</v>
      </c>
      <c r="E11" s="3">
        <v>-127700</v>
      </c>
    </row>
    <row r="12" spans="1:5" ht="14.45" customHeight="1" x14ac:dyDescent="0.25">
      <c r="A12" s="150" t="s">
        <v>142</v>
      </c>
      <c r="B12" t="s">
        <v>80</v>
      </c>
      <c r="C12" s="20">
        <v>238200</v>
      </c>
      <c r="D12" s="3">
        <v>-114200</v>
      </c>
      <c r="E12" s="3">
        <v>-145000</v>
      </c>
    </row>
    <row r="13" spans="1:5" ht="14.45" customHeight="1" x14ac:dyDescent="0.25">
      <c r="A13" s="150"/>
      <c r="B13" t="s">
        <v>92</v>
      </c>
      <c r="C13" s="20">
        <v>132500</v>
      </c>
      <c r="D13" s="3">
        <v>-137200</v>
      </c>
      <c r="E13" s="3">
        <v>-155100</v>
      </c>
    </row>
    <row r="14" spans="1:5" ht="14.45" customHeight="1" x14ac:dyDescent="0.25">
      <c r="A14" s="150"/>
      <c r="B14" t="s">
        <v>93</v>
      </c>
      <c r="C14" s="20">
        <v>160900</v>
      </c>
      <c r="D14" s="3">
        <v>-119500</v>
      </c>
      <c r="E14" s="3">
        <v>-148900</v>
      </c>
    </row>
    <row r="17" spans="1:5" ht="33" customHeight="1" x14ac:dyDescent="0.25">
      <c r="A17" s="145" t="s">
        <v>465</v>
      </c>
      <c r="B17" s="145"/>
      <c r="C17" s="145"/>
      <c r="D17" s="145"/>
      <c r="E17" s="145"/>
    </row>
    <row r="18" spans="1:5" ht="18.600000000000001" customHeight="1" x14ac:dyDescent="0.25">
      <c r="A18" s="15" t="s">
        <v>84</v>
      </c>
      <c r="B18" s="15"/>
      <c r="C18" s="4"/>
      <c r="D18" s="4"/>
      <c r="E18" s="4"/>
    </row>
  </sheetData>
  <mergeCells count="4">
    <mergeCell ref="A2:E2"/>
    <mergeCell ref="A17:E17"/>
    <mergeCell ref="A9:A11"/>
    <mergeCell ref="A12:A14"/>
  </mergeCells>
  <hyperlinks>
    <hyperlink ref="A4" location="Forside!A1" display="Forside"/>
  </hyperlink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8"/>
  <sheetViews>
    <sheetView workbookViewId="0">
      <selection activeCell="F17" sqref="F17"/>
    </sheetView>
  </sheetViews>
  <sheetFormatPr defaultRowHeight="15" x14ac:dyDescent="0.25"/>
  <cols>
    <col min="1" max="1" width="31" customWidth="1"/>
    <col min="2" max="2" width="19.42578125" customWidth="1"/>
    <col min="3" max="3" width="18.42578125" customWidth="1"/>
    <col min="4" max="4" width="16.5703125" customWidth="1"/>
    <col min="5" max="5" width="21.140625" bestFit="1" customWidth="1"/>
    <col min="6" max="6" width="22.7109375" bestFit="1" customWidth="1"/>
  </cols>
  <sheetData>
    <row r="1" spans="1:12" s="51" customFormat="1" x14ac:dyDescent="0.25">
      <c r="A1" s="50"/>
      <c r="B1" s="50"/>
    </row>
    <row r="2" spans="1:12" s="48" customFormat="1" ht="23.25" x14ac:dyDescent="0.35">
      <c r="A2" s="127" t="s">
        <v>188</v>
      </c>
      <c r="B2" s="127"/>
      <c r="C2" s="127"/>
      <c r="D2" s="127"/>
      <c r="E2" s="127"/>
    </row>
    <row r="3" spans="1:12" s="51" customFormat="1" x14ac:dyDescent="0.25">
      <c r="A3" s="50"/>
      <c r="B3" s="50"/>
    </row>
    <row r="4" spans="1:12" s="51" customFormat="1" ht="18.75" x14ac:dyDescent="0.3">
      <c r="A4" s="53" t="s">
        <v>81</v>
      </c>
      <c r="B4" s="53"/>
    </row>
    <row r="5" spans="1:12" s="51" customFormat="1" x14ac:dyDescent="0.25">
      <c r="A5" s="50"/>
      <c r="B5" s="50"/>
    </row>
    <row r="6" spans="1:12" s="51" customFormat="1" x14ac:dyDescent="0.25">
      <c r="A6" s="50"/>
      <c r="B6" s="50"/>
    </row>
    <row r="7" spans="1:12" x14ac:dyDescent="0.25">
      <c r="A7" s="16"/>
      <c r="B7" t="s">
        <v>273</v>
      </c>
      <c r="C7" s="12" t="s">
        <v>1</v>
      </c>
      <c r="D7" s="12" t="s">
        <v>2</v>
      </c>
      <c r="E7" s="12" t="s">
        <v>3</v>
      </c>
      <c r="F7" s="12" t="s">
        <v>4</v>
      </c>
    </row>
    <row r="8" spans="1:12" ht="14.45" customHeight="1" x14ac:dyDescent="0.25">
      <c r="B8" s="120" t="s">
        <v>200</v>
      </c>
      <c r="C8" s="2">
        <v>76.5</v>
      </c>
      <c r="D8" s="2">
        <v>2.2999999999999998</v>
      </c>
      <c r="E8" s="2">
        <v>3.6</v>
      </c>
      <c r="F8">
        <v>17.7</v>
      </c>
      <c r="G8" s="14"/>
      <c r="H8" s="14"/>
      <c r="K8" s="128"/>
      <c r="L8" s="129"/>
    </row>
    <row r="9" spans="1:12" ht="14.45" customHeight="1" x14ac:dyDescent="0.25">
      <c r="A9" s="150" t="s">
        <v>141</v>
      </c>
      <c r="B9" t="s">
        <v>80</v>
      </c>
      <c r="C9" s="2">
        <v>67.5</v>
      </c>
      <c r="D9" s="2">
        <v>4.0999999999999996</v>
      </c>
      <c r="E9" s="2">
        <v>5.5</v>
      </c>
      <c r="F9" s="5">
        <v>23</v>
      </c>
      <c r="H9" s="14"/>
      <c r="K9" s="128"/>
      <c r="L9" s="129"/>
    </row>
    <row r="10" spans="1:12" ht="14.45" customHeight="1" x14ac:dyDescent="0.25">
      <c r="A10" s="150"/>
      <c r="B10" t="s">
        <v>92</v>
      </c>
      <c r="C10" s="2">
        <v>43.2</v>
      </c>
      <c r="D10" s="2">
        <v>7.5</v>
      </c>
      <c r="E10" s="2">
        <v>7</v>
      </c>
      <c r="F10">
        <v>42.4</v>
      </c>
      <c r="H10" s="14"/>
      <c r="K10" s="128"/>
      <c r="L10" s="129"/>
    </row>
    <row r="11" spans="1:12" ht="14.45" customHeight="1" x14ac:dyDescent="0.25">
      <c r="A11" s="150"/>
      <c r="B11" t="s">
        <v>93</v>
      </c>
      <c r="C11" s="2">
        <v>60.6</v>
      </c>
      <c r="D11" s="2">
        <v>3.8</v>
      </c>
      <c r="E11" s="2">
        <v>5.3</v>
      </c>
      <c r="F11">
        <v>30.4</v>
      </c>
      <c r="H11" s="14"/>
      <c r="K11" s="128"/>
      <c r="L11" s="129"/>
    </row>
    <row r="12" spans="1:12" ht="14.45" customHeight="1" x14ac:dyDescent="0.25">
      <c r="A12" s="150" t="s">
        <v>142</v>
      </c>
      <c r="B12" t="s">
        <v>80</v>
      </c>
      <c r="C12" s="2">
        <v>69.3</v>
      </c>
      <c r="D12" s="2">
        <v>3.5</v>
      </c>
      <c r="E12" s="2">
        <v>6.6</v>
      </c>
      <c r="F12">
        <v>20.6</v>
      </c>
      <c r="H12" s="14"/>
      <c r="K12" s="128"/>
      <c r="L12" s="129"/>
    </row>
    <row r="13" spans="1:12" ht="14.45" customHeight="1" x14ac:dyDescent="0.25">
      <c r="A13" s="150"/>
      <c r="B13" t="s">
        <v>92</v>
      </c>
      <c r="C13" s="2">
        <v>60.3</v>
      </c>
      <c r="D13" s="2">
        <v>6.7</v>
      </c>
      <c r="E13" s="2">
        <v>10</v>
      </c>
      <c r="F13">
        <v>23.1</v>
      </c>
      <c r="H13" s="14"/>
      <c r="K13" s="128"/>
      <c r="L13" s="129"/>
    </row>
    <row r="14" spans="1:12" ht="14.45" customHeight="1" x14ac:dyDescent="0.25">
      <c r="A14" s="150"/>
      <c r="B14" t="s">
        <v>93</v>
      </c>
      <c r="C14" s="2">
        <v>63.7</v>
      </c>
      <c r="D14" s="2">
        <v>5.3</v>
      </c>
      <c r="E14" s="2">
        <v>13</v>
      </c>
      <c r="F14" s="5">
        <v>18</v>
      </c>
      <c r="H14" s="14"/>
      <c r="K14" s="128"/>
      <c r="L14" s="129"/>
    </row>
    <row r="17" spans="1:5" ht="33" customHeight="1" x14ac:dyDescent="0.25">
      <c r="A17" s="145" t="s">
        <v>465</v>
      </c>
      <c r="B17" s="145"/>
      <c r="C17" s="145"/>
      <c r="D17" s="145"/>
      <c r="E17" s="145"/>
    </row>
    <row r="18" spans="1:5" x14ac:dyDescent="0.25">
      <c r="A18" s="15" t="s">
        <v>84</v>
      </c>
      <c r="B18" s="15"/>
      <c r="C18" s="4"/>
      <c r="D18" s="4"/>
      <c r="E18" s="4"/>
    </row>
  </sheetData>
  <mergeCells count="3">
    <mergeCell ref="A17:E17"/>
    <mergeCell ref="A9:A11"/>
    <mergeCell ref="A12:A14"/>
  </mergeCells>
  <hyperlinks>
    <hyperlink ref="A4" location="Forside!A1" display="Forside"/>
  </hyperlinks>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30"/>
  <sheetViews>
    <sheetView workbookViewId="0">
      <selection activeCell="B19" sqref="B19"/>
    </sheetView>
  </sheetViews>
  <sheetFormatPr defaultRowHeight="15" x14ac:dyDescent="0.25"/>
  <cols>
    <col min="1" max="1" width="76.42578125" customWidth="1"/>
    <col min="2" max="2" width="13.42578125" bestFit="1" customWidth="1"/>
    <col min="3" max="3" width="11.140625" bestFit="1" customWidth="1"/>
    <col min="4" max="4" width="11.42578125" bestFit="1" customWidth="1"/>
    <col min="5" max="5" width="8.85546875" customWidth="1"/>
    <col min="6" max="16" width="11.140625" bestFit="1" customWidth="1"/>
  </cols>
  <sheetData>
    <row r="1" spans="1:41" s="51" customFormat="1" x14ac:dyDescent="0.25">
      <c r="A1" s="50"/>
    </row>
    <row r="2" spans="1:41" s="48" customFormat="1" ht="71.099999999999994" customHeight="1" x14ac:dyDescent="0.35">
      <c r="A2" s="147" t="s">
        <v>189</v>
      </c>
      <c r="B2" s="147"/>
      <c r="C2" s="147"/>
      <c r="D2" s="147"/>
      <c r="E2" s="147"/>
    </row>
    <row r="3" spans="1:41" s="51" customFormat="1" x14ac:dyDescent="0.25">
      <c r="A3" s="50"/>
    </row>
    <row r="4" spans="1:41" s="51" customFormat="1" ht="18.75" x14ac:dyDescent="0.3">
      <c r="A4" s="53" t="s">
        <v>81</v>
      </c>
    </row>
    <row r="5" spans="1:41" s="51" customFormat="1" x14ac:dyDescent="0.25">
      <c r="A5" s="50"/>
    </row>
    <row r="6" spans="1:41" x14ac:dyDescent="0.25">
      <c r="B6" s="148" t="s">
        <v>222</v>
      </c>
      <c r="C6" s="148"/>
      <c r="D6" s="148"/>
      <c r="E6" s="148"/>
      <c r="F6" s="148"/>
      <c r="G6" s="148"/>
      <c r="H6" s="148"/>
      <c r="I6" s="148"/>
      <c r="J6" s="148"/>
      <c r="K6" s="148"/>
      <c r="L6" s="148"/>
      <c r="M6" s="148"/>
      <c r="N6" s="148"/>
      <c r="O6" s="148"/>
      <c r="P6" s="148"/>
      <c r="Q6" s="148"/>
      <c r="R6" s="148"/>
      <c r="S6" s="148"/>
      <c r="T6" s="148"/>
      <c r="U6" s="148"/>
      <c r="V6" s="148"/>
      <c r="W6" s="148"/>
      <c r="X6" s="148"/>
      <c r="Y6" s="148"/>
      <c r="Z6" s="148"/>
      <c r="AA6" s="148"/>
      <c r="AB6" s="148"/>
      <c r="AC6" s="148"/>
      <c r="AD6" s="148"/>
      <c r="AE6" s="148"/>
      <c r="AF6" s="148"/>
      <c r="AG6" s="148"/>
      <c r="AH6" s="148"/>
      <c r="AI6" s="148"/>
      <c r="AJ6" s="148"/>
      <c r="AK6" s="148"/>
      <c r="AL6" s="148"/>
      <c r="AM6" s="148"/>
      <c r="AN6" s="148"/>
      <c r="AO6" s="148"/>
    </row>
    <row r="7" spans="1:41" s="12" customFormat="1" x14ac:dyDescent="0.25">
      <c r="A7" s="12" t="s">
        <v>273</v>
      </c>
      <c r="B7" s="12">
        <v>25</v>
      </c>
      <c r="C7" s="12">
        <v>26</v>
      </c>
      <c r="D7" s="12">
        <v>27</v>
      </c>
      <c r="E7" s="12">
        <v>28</v>
      </c>
      <c r="F7" s="12">
        <v>29</v>
      </c>
      <c r="G7" s="12">
        <v>30</v>
      </c>
      <c r="H7" s="12">
        <v>31</v>
      </c>
      <c r="I7" s="12">
        <v>32</v>
      </c>
      <c r="J7" s="12">
        <v>33</v>
      </c>
      <c r="K7" s="12">
        <v>34</v>
      </c>
      <c r="L7" s="12">
        <v>35</v>
      </c>
      <c r="M7" s="12">
        <v>36</v>
      </c>
      <c r="N7" s="12">
        <v>37</v>
      </c>
      <c r="O7" s="12">
        <v>38</v>
      </c>
      <c r="P7" s="12">
        <v>39</v>
      </c>
      <c r="Q7" s="12">
        <v>40</v>
      </c>
      <c r="R7" s="12">
        <v>41</v>
      </c>
      <c r="S7" s="12">
        <v>42</v>
      </c>
      <c r="T7" s="12">
        <v>43</v>
      </c>
      <c r="U7" s="12">
        <v>44</v>
      </c>
      <c r="V7" s="12">
        <v>45</v>
      </c>
      <c r="W7" s="12">
        <v>46</v>
      </c>
      <c r="X7" s="12">
        <v>47</v>
      </c>
      <c r="Y7" s="12">
        <v>48</v>
      </c>
      <c r="Z7" s="12">
        <v>49</v>
      </c>
      <c r="AA7" s="12">
        <v>50</v>
      </c>
      <c r="AB7" s="12">
        <v>51</v>
      </c>
      <c r="AC7" s="12">
        <v>52</v>
      </c>
      <c r="AD7" s="12">
        <v>53</v>
      </c>
      <c r="AE7" s="12">
        <v>54</v>
      </c>
      <c r="AF7" s="12">
        <v>55</v>
      </c>
      <c r="AG7" s="12">
        <v>56</v>
      </c>
      <c r="AH7" s="12">
        <v>57</v>
      </c>
      <c r="AI7" s="12">
        <v>58</v>
      </c>
      <c r="AJ7" s="12">
        <v>59</v>
      </c>
      <c r="AK7" s="12">
        <v>60</v>
      </c>
      <c r="AL7" s="12">
        <v>61</v>
      </c>
      <c r="AM7" s="12">
        <v>62</v>
      </c>
      <c r="AN7" s="12">
        <v>63</v>
      </c>
      <c r="AO7" s="12">
        <v>64</v>
      </c>
    </row>
    <row r="8" spans="1:41" ht="14.45" customHeight="1" x14ac:dyDescent="0.25">
      <c r="A8" t="s">
        <v>0</v>
      </c>
      <c r="B8">
        <v>48.7</v>
      </c>
      <c r="C8">
        <v>56.9</v>
      </c>
      <c r="D8">
        <v>63.9</v>
      </c>
      <c r="E8">
        <v>68.3</v>
      </c>
      <c r="F8">
        <v>72.400000000000006</v>
      </c>
      <c r="G8">
        <v>74.900000000000006</v>
      </c>
      <c r="H8">
        <v>76.599999999999994</v>
      </c>
      <c r="I8">
        <v>78.2</v>
      </c>
      <c r="J8">
        <v>79.400000000000006</v>
      </c>
      <c r="K8">
        <v>80.400000000000006</v>
      </c>
      <c r="L8">
        <v>80.7</v>
      </c>
      <c r="M8">
        <v>81.3</v>
      </c>
      <c r="N8">
        <v>81.900000000000006</v>
      </c>
      <c r="O8">
        <v>82.3</v>
      </c>
      <c r="P8">
        <v>82.8</v>
      </c>
      <c r="Q8">
        <v>83</v>
      </c>
      <c r="R8">
        <v>83.4</v>
      </c>
      <c r="S8">
        <v>83.3</v>
      </c>
      <c r="T8">
        <v>83.3</v>
      </c>
      <c r="U8">
        <v>83.5</v>
      </c>
      <c r="V8">
        <v>83.5</v>
      </c>
      <c r="W8">
        <v>83.2</v>
      </c>
      <c r="X8">
        <v>83.6</v>
      </c>
      <c r="Y8">
        <v>83</v>
      </c>
      <c r="Z8">
        <v>82.9</v>
      </c>
      <c r="AA8">
        <v>82.4</v>
      </c>
      <c r="AB8">
        <v>81.599999999999994</v>
      </c>
      <c r="AC8">
        <v>81.400000000000006</v>
      </c>
      <c r="AD8">
        <v>80.8</v>
      </c>
      <c r="AE8">
        <v>80.5</v>
      </c>
      <c r="AF8">
        <v>79.3</v>
      </c>
      <c r="AG8">
        <v>78.900000000000006</v>
      </c>
      <c r="AH8">
        <v>78</v>
      </c>
      <c r="AI8">
        <v>77.400000000000006</v>
      </c>
      <c r="AJ8">
        <v>75.8</v>
      </c>
      <c r="AK8">
        <v>74.900000000000006</v>
      </c>
      <c r="AL8">
        <v>73.099999999999994</v>
      </c>
      <c r="AM8">
        <v>71.3</v>
      </c>
      <c r="AN8">
        <v>59.7</v>
      </c>
      <c r="AO8">
        <v>43.8</v>
      </c>
    </row>
    <row r="9" spans="1:41" ht="14.45" customHeight="1" x14ac:dyDescent="0.25">
      <c r="A9" t="s">
        <v>125</v>
      </c>
      <c r="B9">
        <v>39.200000000000003</v>
      </c>
      <c r="C9">
        <v>47.3</v>
      </c>
      <c r="D9">
        <v>55.5</v>
      </c>
      <c r="E9">
        <v>59.5</v>
      </c>
      <c r="F9">
        <v>63.9</v>
      </c>
      <c r="G9">
        <v>65.7</v>
      </c>
      <c r="H9">
        <v>69</v>
      </c>
      <c r="I9">
        <v>69.3</v>
      </c>
      <c r="J9">
        <v>70.900000000000006</v>
      </c>
      <c r="K9">
        <v>71.900000000000006</v>
      </c>
      <c r="L9">
        <v>71.8</v>
      </c>
      <c r="M9">
        <v>74.900000000000006</v>
      </c>
      <c r="N9">
        <v>74</v>
      </c>
      <c r="O9">
        <v>74.2</v>
      </c>
      <c r="P9">
        <v>75.900000000000006</v>
      </c>
      <c r="Q9">
        <v>73.900000000000006</v>
      </c>
      <c r="R9">
        <v>74.900000000000006</v>
      </c>
      <c r="S9">
        <v>75.2</v>
      </c>
      <c r="T9">
        <v>75</v>
      </c>
      <c r="U9">
        <v>75.099999999999994</v>
      </c>
      <c r="V9">
        <v>75.400000000000006</v>
      </c>
      <c r="W9">
        <v>75.5</v>
      </c>
      <c r="X9">
        <v>76</v>
      </c>
      <c r="Y9">
        <v>75.900000000000006</v>
      </c>
      <c r="Z9">
        <v>74.400000000000006</v>
      </c>
      <c r="AA9">
        <v>75.400000000000006</v>
      </c>
      <c r="AB9">
        <v>72.3</v>
      </c>
      <c r="AC9">
        <v>71.7</v>
      </c>
      <c r="AD9">
        <v>70.900000000000006</v>
      </c>
      <c r="AE9">
        <v>71.599999999999994</v>
      </c>
      <c r="AF9">
        <v>70</v>
      </c>
      <c r="AG9">
        <v>70.2</v>
      </c>
      <c r="AH9">
        <v>68.5</v>
      </c>
      <c r="AI9">
        <v>67.099999999999994</v>
      </c>
      <c r="AJ9">
        <v>63.7</v>
      </c>
      <c r="AK9">
        <v>64.599999999999994</v>
      </c>
      <c r="AL9">
        <v>60.5</v>
      </c>
      <c r="AM9">
        <v>59.1</v>
      </c>
      <c r="AN9">
        <v>52.3</v>
      </c>
      <c r="AO9">
        <v>41.9</v>
      </c>
    </row>
    <row r="10" spans="1:41" ht="14.45" customHeight="1" x14ac:dyDescent="0.25">
      <c r="A10" t="s">
        <v>190</v>
      </c>
      <c r="B10">
        <v>34.700000000000003</v>
      </c>
      <c r="C10">
        <v>39.299999999999997</v>
      </c>
      <c r="D10">
        <v>39.6</v>
      </c>
      <c r="E10">
        <v>44</v>
      </c>
      <c r="F10">
        <v>46.6</v>
      </c>
      <c r="G10">
        <v>47.2</v>
      </c>
      <c r="H10">
        <v>47.4</v>
      </c>
      <c r="I10">
        <v>47.8</v>
      </c>
      <c r="J10">
        <v>50</v>
      </c>
      <c r="K10">
        <v>50.9</v>
      </c>
      <c r="L10">
        <v>53.1</v>
      </c>
      <c r="M10">
        <v>54.4</v>
      </c>
      <c r="N10">
        <v>52.7</v>
      </c>
      <c r="O10">
        <v>53.4</v>
      </c>
      <c r="P10">
        <v>50.8</v>
      </c>
      <c r="Q10">
        <v>51.4</v>
      </c>
      <c r="R10">
        <v>50.6</v>
      </c>
      <c r="S10">
        <v>50.8</v>
      </c>
      <c r="T10">
        <v>51.2</v>
      </c>
      <c r="U10">
        <v>48.3</v>
      </c>
      <c r="V10">
        <v>46.1</v>
      </c>
      <c r="W10">
        <v>47.7</v>
      </c>
      <c r="X10">
        <v>43.6</v>
      </c>
      <c r="Y10">
        <v>44.5</v>
      </c>
      <c r="Z10">
        <v>41.3</v>
      </c>
      <c r="AA10">
        <v>41</v>
      </c>
      <c r="AB10">
        <v>40.700000000000003</v>
      </c>
      <c r="AC10">
        <v>38.299999999999997</v>
      </c>
      <c r="AD10">
        <v>37.700000000000003</v>
      </c>
      <c r="AE10">
        <v>35.6</v>
      </c>
      <c r="AF10">
        <v>34.700000000000003</v>
      </c>
      <c r="AG10">
        <v>32.799999999999997</v>
      </c>
      <c r="AH10">
        <v>32.799999999999997</v>
      </c>
      <c r="AI10">
        <v>32</v>
      </c>
      <c r="AJ10">
        <v>30.3</v>
      </c>
      <c r="AK10">
        <v>28.2</v>
      </c>
      <c r="AL10">
        <v>25.7</v>
      </c>
      <c r="AM10">
        <v>25.6</v>
      </c>
      <c r="AN10">
        <v>18.8</v>
      </c>
      <c r="AO10">
        <v>14.7</v>
      </c>
    </row>
    <row r="11" spans="1:41" ht="14.45" customHeight="1" x14ac:dyDescent="0.25">
      <c r="A11" t="s">
        <v>191</v>
      </c>
      <c r="B11">
        <v>49.4</v>
      </c>
      <c r="C11">
        <v>53.1</v>
      </c>
      <c r="D11">
        <v>54.1</v>
      </c>
      <c r="E11">
        <v>57.4</v>
      </c>
      <c r="F11">
        <v>59.3</v>
      </c>
      <c r="G11">
        <v>60.9</v>
      </c>
      <c r="H11">
        <v>61.8</v>
      </c>
      <c r="I11">
        <v>63.5</v>
      </c>
      <c r="J11">
        <v>64.599999999999994</v>
      </c>
      <c r="K11">
        <v>65.2</v>
      </c>
      <c r="L11">
        <v>66.400000000000006</v>
      </c>
      <c r="M11">
        <v>67.8</v>
      </c>
      <c r="N11">
        <v>68.099999999999994</v>
      </c>
      <c r="O11">
        <v>68.5</v>
      </c>
      <c r="P11">
        <v>68.2</v>
      </c>
      <c r="Q11">
        <v>69.099999999999994</v>
      </c>
      <c r="R11">
        <v>68.7</v>
      </c>
      <c r="S11">
        <v>68.599999999999994</v>
      </c>
      <c r="T11">
        <v>66.8</v>
      </c>
      <c r="U11">
        <v>66.900000000000006</v>
      </c>
      <c r="V11">
        <v>67.5</v>
      </c>
      <c r="W11">
        <v>65</v>
      </c>
      <c r="X11">
        <v>65.400000000000006</v>
      </c>
      <c r="Y11">
        <v>64</v>
      </c>
      <c r="Z11">
        <v>63.7</v>
      </c>
      <c r="AA11">
        <v>61.9</v>
      </c>
      <c r="AB11">
        <v>60</v>
      </c>
      <c r="AC11">
        <v>57.3</v>
      </c>
      <c r="AD11">
        <v>59.1</v>
      </c>
      <c r="AE11">
        <v>55.3</v>
      </c>
      <c r="AF11">
        <v>53.7</v>
      </c>
      <c r="AG11">
        <v>52.5</v>
      </c>
      <c r="AH11">
        <v>50.5</v>
      </c>
      <c r="AI11">
        <v>48.9</v>
      </c>
      <c r="AJ11">
        <v>45.4</v>
      </c>
      <c r="AK11">
        <v>44.6</v>
      </c>
      <c r="AL11">
        <v>40.299999999999997</v>
      </c>
      <c r="AM11">
        <v>41.3</v>
      </c>
      <c r="AN11">
        <v>33.299999999999997</v>
      </c>
      <c r="AO11">
        <v>28.2</v>
      </c>
    </row>
    <row r="13" spans="1:41" ht="65.25" customHeight="1" x14ac:dyDescent="0.25">
      <c r="A13" s="145" t="s">
        <v>481</v>
      </c>
      <c r="B13" s="145"/>
      <c r="C13" s="145"/>
      <c r="D13" s="145"/>
      <c r="E13" s="145"/>
    </row>
    <row r="14" spans="1:41" x14ac:dyDescent="0.25">
      <c r="A14" t="s">
        <v>83</v>
      </c>
    </row>
    <row r="17" spans="2:41" x14ac:dyDescent="0.25">
      <c r="B17" s="5"/>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row>
    <row r="18" spans="2:41" x14ac:dyDescent="0.25">
      <c r="B18" s="5"/>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row>
    <row r="19" spans="2:41" x14ac:dyDescent="0.25">
      <c r="B19" s="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row>
    <row r="20" spans="2:41" x14ac:dyDescent="0.25">
      <c r="B20" s="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row>
    <row r="27" spans="2:41" x14ac:dyDescent="0.25">
      <c r="B27" s="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row>
    <row r="28" spans="2:41" x14ac:dyDescent="0.25">
      <c r="B28" s="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row>
    <row r="29" spans="2:41" x14ac:dyDescent="0.25">
      <c r="B29" s="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row>
    <row r="30" spans="2:41" x14ac:dyDescent="0.25">
      <c r="B30" s="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row>
  </sheetData>
  <mergeCells count="3">
    <mergeCell ref="A2:E2"/>
    <mergeCell ref="A13:E13"/>
    <mergeCell ref="B6:AO6"/>
  </mergeCells>
  <hyperlinks>
    <hyperlink ref="A4" location="Forside!A1" display="Forside"/>
  </hyperlinks>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18"/>
  <sheetViews>
    <sheetView workbookViewId="0">
      <selection activeCell="B10" sqref="B10"/>
    </sheetView>
  </sheetViews>
  <sheetFormatPr defaultRowHeight="15" x14ac:dyDescent="0.25"/>
  <cols>
    <col min="1" max="1" width="76.42578125" customWidth="1"/>
    <col min="2" max="2" width="13.42578125" bestFit="1" customWidth="1"/>
    <col min="3" max="3" width="11.140625" bestFit="1" customWidth="1"/>
    <col min="4" max="4" width="11.42578125" bestFit="1" customWidth="1"/>
    <col min="5" max="5" width="8.85546875" customWidth="1"/>
    <col min="6" max="16" width="11.140625" bestFit="1" customWidth="1"/>
  </cols>
  <sheetData>
    <row r="1" spans="1:41" s="51" customFormat="1" x14ac:dyDescent="0.25">
      <c r="A1" s="50"/>
    </row>
    <row r="2" spans="1:41" s="48" customFormat="1" ht="71.099999999999994" customHeight="1" x14ac:dyDescent="0.35">
      <c r="A2" s="147" t="s">
        <v>204</v>
      </c>
      <c r="B2" s="147"/>
      <c r="C2" s="147"/>
      <c r="D2" s="147"/>
      <c r="E2" s="147"/>
    </row>
    <row r="3" spans="1:41" s="51" customFormat="1" x14ac:dyDescent="0.25">
      <c r="A3" s="50"/>
    </row>
    <row r="4" spans="1:41" s="51" customFormat="1" ht="18.75" x14ac:dyDescent="0.3">
      <c r="A4" s="53" t="s">
        <v>81</v>
      </c>
    </row>
    <row r="5" spans="1:41" s="51" customFormat="1" x14ac:dyDescent="0.25">
      <c r="A5" s="50"/>
    </row>
    <row r="6" spans="1:41" x14ac:dyDescent="0.25">
      <c r="B6" s="148" t="s">
        <v>222</v>
      </c>
      <c r="C6" s="148"/>
      <c r="D6" s="148"/>
      <c r="E6" s="148"/>
      <c r="F6" s="148"/>
      <c r="G6" s="148"/>
      <c r="H6" s="148"/>
      <c r="I6" s="148"/>
      <c r="J6" s="148"/>
      <c r="K6" s="148"/>
      <c r="L6" s="148"/>
      <c r="M6" s="148"/>
      <c r="N6" s="148"/>
      <c r="O6" s="148"/>
      <c r="P6" s="148"/>
      <c r="Q6" s="148"/>
      <c r="R6" s="148"/>
      <c r="S6" s="148"/>
      <c r="T6" s="148"/>
      <c r="U6" s="148"/>
      <c r="V6" s="148"/>
      <c r="W6" s="148"/>
      <c r="X6" s="148"/>
      <c r="Y6" s="148"/>
      <c r="Z6" s="148"/>
      <c r="AA6" s="148"/>
      <c r="AB6" s="148"/>
      <c r="AC6" s="148"/>
      <c r="AD6" s="148"/>
      <c r="AE6" s="148"/>
      <c r="AF6" s="148"/>
      <c r="AG6" s="148"/>
      <c r="AH6" s="148"/>
      <c r="AI6" s="148"/>
      <c r="AJ6" s="148"/>
      <c r="AK6" s="148"/>
      <c r="AL6" s="148"/>
      <c r="AM6" s="148"/>
      <c r="AN6" s="148"/>
      <c r="AO6" s="148"/>
    </row>
    <row r="7" spans="1:41" s="12" customFormat="1" x14ac:dyDescent="0.25">
      <c r="A7" s="12" t="s">
        <v>203</v>
      </c>
      <c r="B7" s="12">
        <v>25</v>
      </c>
      <c r="C7" s="12">
        <v>26</v>
      </c>
      <c r="D7" s="12">
        <v>27</v>
      </c>
      <c r="E7" s="12">
        <v>28</v>
      </c>
      <c r="F7" s="12">
        <v>29</v>
      </c>
      <c r="G7" s="12">
        <v>30</v>
      </c>
      <c r="H7" s="12">
        <v>31</v>
      </c>
      <c r="I7" s="12">
        <v>32</v>
      </c>
      <c r="J7" s="12">
        <v>33</v>
      </c>
      <c r="K7" s="12">
        <v>34</v>
      </c>
      <c r="L7" s="12">
        <v>35</v>
      </c>
      <c r="M7" s="12">
        <v>36</v>
      </c>
      <c r="N7" s="12">
        <v>37</v>
      </c>
      <c r="O7" s="12">
        <v>38</v>
      </c>
      <c r="P7" s="12">
        <v>39</v>
      </c>
      <c r="Q7" s="12">
        <v>40</v>
      </c>
      <c r="R7" s="12">
        <v>41</v>
      </c>
      <c r="S7" s="12">
        <v>42</v>
      </c>
      <c r="T7" s="12">
        <v>43</v>
      </c>
      <c r="U7" s="12">
        <v>44</v>
      </c>
      <c r="V7" s="12">
        <v>45</v>
      </c>
      <c r="W7" s="12">
        <v>46</v>
      </c>
      <c r="X7" s="12">
        <v>47</v>
      </c>
      <c r="Y7" s="12">
        <v>48</v>
      </c>
      <c r="Z7" s="12">
        <v>49</v>
      </c>
      <c r="AA7" s="12">
        <v>50</v>
      </c>
      <c r="AB7" s="12">
        <v>51</v>
      </c>
      <c r="AC7" s="12">
        <v>52</v>
      </c>
      <c r="AD7" s="12">
        <v>53</v>
      </c>
      <c r="AE7" s="12">
        <v>54</v>
      </c>
      <c r="AF7" s="12">
        <v>55</v>
      </c>
      <c r="AG7" s="12">
        <v>56</v>
      </c>
      <c r="AH7" s="12">
        <v>57</v>
      </c>
      <c r="AI7" s="12">
        <v>58</v>
      </c>
      <c r="AJ7" s="12">
        <v>59</v>
      </c>
      <c r="AK7" s="12">
        <v>60</v>
      </c>
      <c r="AL7" s="12">
        <v>61</v>
      </c>
      <c r="AM7" s="12">
        <v>62</v>
      </c>
      <c r="AN7" s="12">
        <v>63</v>
      </c>
      <c r="AO7" s="12">
        <v>64</v>
      </c>
    </row>
    <row r="8" spans="1:41" ht="14.45" customHeight="1" x14ac:dyDescent="0.25">
      <c r="A8" t="s">
        <v>125</v>
      </c>
      <c r="B8">
        <v>-9.5</v>
      </c>
      <c r="C8">
        <v>-9.5</v>
      </c>
      <c r="D8">
        <v>-8.4</v>
      </c>
      <c r="E8">
        <v>-8.8000000000000007</v>
      </c>
      <c r="F8">
        <v>-8.5</v>
      </c>
      <c r="G8">
        <v>-9.3000000000000007</v>
      </c>
      <c r="H8">
        <v>-7.6</v>
      </c>
      <c r="I8">
        <v>-8.9</v>
      </c>
      <c r="J8">
        <v>-8.6</v>
      </c>
      <c r="K8">
        <v>-8.6</v>
      </c>
      <c r="L8">
        <v>-8.9</v>
      </c>
      <c r="M8">
        <v>-6.5</v>
      </c>
      <c r="N8">
        <v>-7.8</v>
      </c>
      <c r="O8">
        <v>-8.1</v>
      </c>
      <c r="P8">
        <v>-7</v>
      </c>
      <c r="Q8">
        <v>-9.1</v>
      </c>
      <c r="R8">
        <v>-8.6</v>
      </c>
      <c r="S8">
        <v>-8.1</v>
      </c>
      <c r="T8">
        <v>-8.3000000000000007</v>
      </c>
      <c r="U8">
        <v>-8.4</v>
      </c>
      <c r="V8">
        <v>-8.1</v>
      </c>
      <c r="W8">
        <v>-7.7</v>
      </c>
      <c r="X8">
        <v>-7.6</v>
      </c>
      <c r="Y8">
        <v>-7.2</v>
      </c>
      <c r="Z8">
        <v>-8.4</v>
      </c>
      <c r="AA8">
        <v>-7</v>
      </c>
      <c r="AB8">
        <v>-9.3000000000000007</v>
      </c>
      <c r="AC8">
        <v>-9.6999999999999993</v>
      </c>
      <c r="AD8">
        <v>-9.9</v>
      </c>
      <c r="AE8">
        <v>-8.9</v>
      </c>
      <c r="AF8">
        <v>-9.3000000000000007</v>
      </c>
      <c r="AG8">
        <v>-8.6</v>
      </c>
      <c r="AH8">
        <v>-9.5</v>
      </c>
      <c r="AI8">
        <v>-10.3</v>
      </c>
      <c r="AJ8">
        <v>-12.1</v>
      </c>
      <c r="AK8">
        <v>-10.3</v>
      </c>
      <c r="AL8">
        <v>-12.7</v>
      </c>
      <c r="AM8">
        <v>-12.1</v>
      </c>
      <c r="AN8">
        <v>-7.4</v>
      </c>
      <c r="AO8">
        <v>-1.9</v>
      </c>
    </row>
    <row r="9" spans="1:41" ht="14.45" customHeight="1" x14ac:dyDescent="0.25">
      <c r="A9" t="s">
        <v>190</v>
      </c>
      <c r="B9">
        <v>-14</v>
      </c>
      <c r="C9">
        <v>-17.600000000000001</v>
      </c>
      <c r="D9">
        <v>-24.3</v>
      </c>
      <c r="E9">
        <v>-24.3</v>
      </c>
      <c r="F9">
        <v>-25.8</v>
      </c>
      <c r="G9">
        <v>-27.7</v>
      </c>
      <c r="H9">
        <v>-29.1</v>
      </c>
      <c r="I9">
        <v>-30.4</v>
      </c>
      <c r="J9">
        <v>-29.4</v>
      </c>
      <c r="K9">
        <v>-29.5</v>
      </c>
      <c r="L9">
        <v>-27.6</v>
      </c>
      <c r="M9">
        <v>-26.9</v>
      </c>
      <c r="N9">
        <v>-29.1</v>
      </c>
      <c r="O9">
        <v>-28.9</v>
      </c>
      <c r="P9">
        <v>-32</v>
      </c>
      <c r="Q9">
        <v>-31.6</v>
      </c>
      <c r="R9">
        <v>-32.9</v>
      </c>
      <c r="S9">
        <v>-32.5</v>
      </c>
      <c r="T9">
        <v>-32.1</v>
      </c>
      <c r="U9">
        <v>-35.200000000000003</v>
      </c>
      <c r="V9">
        <v>-37.4</v>
      </c>
      <c r="W9">
        <v>-35.5</v>
      </c>
      <c r="X9">
        <v>-40</v>
      </c>
      <c r="Y9">
        <v>-38.6</v>
      </c>
      <c r="Z9">
        <v>-41.6</v>
      </c>
      <c r="AA9">
        <v>-41.4</v>
      </c>
      <c r="AB9">
        <v>-40.9</v>
      </c>
      <c r="AC9">
        <v>-43.2</v>
      </c>
      <c r="AD9">
        <v>-43.1</v>
      </c>
      <c r="AE9">
        <v>-45</v>
      </c>
      <c r="AF9">
        <v>-44.6</v>
      </c>
      <c r="AG9">
        <v>-46</v>
      </c>
      <c r="AH9">
        <v>-45.2</v>
      </c>
      <c r="AI9">
        <v>-45.4</v>
      </c>
      <c r="AJ9">
        <v>-45.6</v>
      </c>
      <c r="AK9">
        <v>-46.8</v>
      </c>
      <c r="AL9">
        <v>-47.5</v>
      </c>
      <c r="AM9">
        <v>-45.7</v>
      </c>
      <c r="AN9">
        <v>-41</v>
      </c>
      <c r="AO9">
        <v>-29.1</v>
      </c>
    </row>
    <row r="10" spans="1:41" ht="14.45" customHeight="1" x14ac:dyDescent="0.25">
      <c r="A10" t="s">
        <v>191</v>
      </c>
      <c r="B10">
        <v>0.7</v>
      </c>
      <c r="C10">
        <v>-3.7</v>
      </c>
      <c r="D10">
        <v>-9.8000000000000007</v>
      </c>
      <c r="E10">
        <v>-10.9</v>
      </c>
      <c r="F10">
        <v>-13.1</v>
      </c>
      <c r="G10">
        <v>-14.1</v>
      </c>
      <c r="H10">
        <v>-14.8</v>
      </c>
      <c r="I10">
        <v>-14.7</v>
      </c>
      <c r="J10">
        <v>-14.8</v>
      </c>
      <c r="K10">
        <v>-15.2</v>
      </c>
      <c r="L10">
        <v>-14.3</v>
      </c>
      <c r="M10">
        <v>-13.5</v>
      </c>
      <c r="N10">
        <v>-13.7</v>
      </c>
      <c r="O10">
        <v>-13.9</v>
      </c>
      <c r="P10">
        <v>-14.6</v>
      </c>
      <c r="Q10">
        <v>-13.8</v>
      </c>
      <c r="R10">
        <v>-14.7</v>
      </c>
      <c r="S10">
        <v>-14.7</v>
      </c>
      <c r="T10">
        <v>-16.5</v>
      </c>
      <c r="U10">
        <v>-16.600000000000001</v>
      </c>
      <c r="V10">
        <v>-16</v>
      </c>
      <c r="W10">
        <v>-18.2</v>
      </c>
      <c r="X10">
        <v>-18.2</v>
      </c>
      <c r="Y10">
        <v>-19.100000000000001</v>
      </c>
      <c r="Z10">
        <v>-19.2</v>
      </c>
      <c r="AA10">
        <v>-20.5</v>
      </c>
      <c r="AB10">
        <v>-21.6</v>
      </c>
      <c r="AC10">
        <v>-24.1</v>
      </c>
      <c r="AD10">
        <v>-21.7</v>
      </c>
      <c r="AE10">
        <v>-25.3</v>
      </c>
      <c r="AF10">
        <v>-25.6</v>
      </c>
      <c r="AG10">
        <v>-26.4</v>
      </c>
      <c r="AH10">
        <v>-27.6</v>
      </c>
      <c r="AI10">
        <v>-28.5</v>
      </c>
      <c r="AJ10">
        <v>-30.4</v>
      </c>
      <c r="AK10">
        <v>-30.3</v>
      </c>
      <c r="AL10">
        <v>-32.9</v>
      </c>
      <c r="AM10">
        <v>-29.9</v>
      </c>
      <c r="AN10">
        <v>-26.5</v>
      </c>
      <c r="AO10">
        <v>-15.6</v>
      </c>
    </row>
    <row r="12" spans="1:41" ht="30.6" customHeight="1" x14ac:dyDescent="0.25">
      <c r="A12" s="145" t="s">
        <v>392</v>
      </c>
      <c r="B12" s="145"/>
      <c r="C12" s="145"/>
      <c r="D12" s="145"/>
      <c r="E12" s="145"/>
    </row>
    <row r="13" spans="1:41" x14ac:dyDescent="0.25">
      <c r="A13" t="s">
        <v>83</v>
      </c>
    </row>
    <row r="18" spans="2:41" x14ac:dyDescent="0.25">
      <c r="B18" s="5"/>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row>
  </sheetData>
  <mergeCells count="3">
    <mergeCell ref="A2:E2"/>
    <mergeCell ref="A12:E12"/>
    <mergeCell ref="B6:AO6"/>
  </mergeCells>
  <hyperlinks>
    <hyperlink ref="A4" location="Forside!A1" display="Forside"/>
  </hyperlinks>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workbookViewId="0">
      <selection activeCell="C8" sqref="C8"/>
    </sheetView>
  </sheetViews>
  <sheetFormatPr defaultRowHeight="15" x14ac:dyDescent="0.25"/>
  <cols>
    <col min="1" max="1" width="31" customWidth="1"/>
    <col min="2" max="2" width="18.42578125" customWidth="1"/>
    <col min="3" max="3" width="20.85546875" bestFit="1" customWidth="1"/>
    <col min="4" max="4" width="21.140625" bestFit="1" customWidth="1"/>
  </cols>
  <sheetData>
    <row r="1" spans="1:4" s="51" customFormat="1" ht="15" customHeight="1" x14ac:dyDescent="0.25">
      <c r="A1" s="50"/>
    </row>
    <row r="2" spans="1:4" s="48" customFormat="1" ht="71.099999999999994" customHeight="1" x14ac:dyDescent="0.35">
      <c r="A2" s="147" t="s">
        <v>192</v>
      </c>
      <c r="B2" s="147"/>
      <c r="C2" s="147"/>
      <c r="D2" s="147"/>
    </row>
    <row r="3" spans="1:4" s="51" customFormat="1" x14ac:dyDescent="0.25">
      <c r="A3" s="50"/>
    </row>
    <row r="4" spans="1:4" s="51" customFormat="1" ht="18.75" x14ac:dyDescent="0.3">
      <c r="A4" s="53" t="s">
        <v>81</v>
      </c>
    </row>
    <row r="5" spans="1:4" s="51" customFormat="1" x14ac:dyDescent="0.25">
      <c r="A5" s="50"/>
    </row>
    <row r="6" spans="1:4" s="51" customFormat="1" x14ac:dyDescent="0.25">
      <c r="A6" s="50"/>
    </row>
    <row r="7" spans="1:4" ht="45" x14ac:dyDescent="0.25">
      <c r="A7" s="16" t="s">
        <v>186</v>
      </c>
      <c r="B7" s="130" t="s">
        <v>193</v>
      </c>
      <c r="C7" s="133" t="s">
        <v>194</v>
      </c>
      <c r="D7" s="133" t="s">
        <v>195</v>
      </c>
    </row>
    <row r="8" spans="1:4" ht="14.45" customHeight="1" x14ac:dyDescent="0.25">
      <c r="A8" t="s">
        <v>80</v>
      </c>
      <c r="B8" s="3">
        <v>120100</v>
      </c>
      <c r="C8" s="3">
        <v>131400</v>
      </c>
      <c r="D8" s="3">
        <v>142700</v>
      </c>
    </row>
    <row r="9" spans="1:4" ht="14.45" customHeight="1" x14ac:dyDescent="0.25">
      <c r="A9" t="s">
        <v>92</v>
      </c>
      <c r="B9" s="3">
        <v>-35600</v>
      </c>
      <c r="C9" s="3">
        <v>19500</v>
      </c>
      <c r="D9" s="3">
        <v>74600</v>
      </c>
    </row>
    <row r="10" spans="1:4" ht="14.45" customHeight="1" x14ac:dyDescent="0.25">
      <c r="A10" t="s">
        <v>93</v>
      </c>
      <c r="B10" s="3">
        <v>56600</v>
      </c>
      <c r="C10" s="3">
        <v>80300</v>
      </c>
      <c r="D10" s="3">
        <v>103900</v>
      </c>
    </row>
    <row r="13" spans="1:4" ht="105" customHeight="1" x14ac:dyDescent="0.25">
      <c r="A13" s="145" t="s">
        <v>482</v>
      </c>
      <c r="B13" s="145"/>
      <c r="C13" s="145"/>
      <c r="D13" s="145"/>
    </row>
    <row r="14" spans="1:4" x14ac:dyDescent="0.25">
      <c r="A14" s="15" t="s">
        <v>84</v>
      </c>
      <c r="B14" s="4"/>
      <c r="C14" s="4"/>
      <c r="D14" s="4"/>
    </row>
  </sheetData>
  <mergeCells count="2">
    <mergeCell ref="A2:D2"/>
    <mergeCell ref="A13:D13"/>
  </mergeCells>
  <hyperlinks>
    <hyperlink ref="A4" location="Forside!A1" display="Forside"/>
  </hyperlinks>
  <pageMargins left="0.7" right="0.7" top="0.75" bottom="0.75" header="0.3" footer="0.3"/>
  <pageSetup paperSize="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topLeftCell="A4" workbookViewId="0">
      <selection activeCell="G10" sqref="G10"/>
    </sheetView>
  </sheetViews>
  <sheetFormatPr defaultRowHeight="15" x14ac:dyDescent="0.25"/>
  <cols>
    <col min="1" max="1" width="31" customWidth="1"/>
    <col min="2" max="2" width="18.42578125" customWidth="1"/>
    <col min="3" max="4" width="20.85546875" bestFit="1" customWidth="1"/>
  </cols>
  <sheetData>
    <row r="1" spans="1:4" s="51" customFormat="1" ht="15" customHeight="1" x14ac:dyDescent="0.25">
      <c r="A1" s="50"/>
    </row>
    <row r="2" spans="1:4" s="48" customFormat="1" ht="71.099999999999994" customHeight="1" x14ac:dyDescent="0.35">
      <c r="A2" s="147" t="s">
        <v>196</v>
      </c>
      <c r="B2" s="147"/>
      <c r="C2" s="147"/>
      <c r="D2" s="147"/>
    </row>
    <row r="3" spans="1:4" s="51" customFormat="1" x14ac:dyDescent="0.25">
      <c r="A3" s="50"/>
    </row>
    <row r="4" spans="1:4" s="51" customFormat="1" ht="18.75" x14ac:dyDescent="0.3">
      <c r="A4" s="53" t="s">
        <v>81</v>
      </c>
    </row>
    <row r="5" spans="1:4" s="51" customFormat="1" x14ac:dyDescent="0.25">
      <c r="A5" s="50"/>
    </row>
    <row r="6" spans="1:4" s="51" customFormat="1" x14ac:dyDescent="0.25">
      <c r="A6" s="50"/>
    </row>
    <row r="7" spans="1:4" ht="45" x14ac:dyDescent="0.25">
      <c r="A7" s="16" t="s">
        <v>74</v>
      </c>
      <c r="B7" s="133" t="s">
        <v>193</v>
      </c>
      <c r="C7" s="133" t="s">
        <v>194</v>
      </c>
      <c r="D7" s="133" t="s">
        <v>195</v>
      </c>
    </row>
    <row r="8" spans="1:4" ht="14.45" customHeight="1" x14ac:dyDescent="0.25">
      <c r="A8" t="s">
        <v>80</v>
      </c>
      <c r="B8" s="62">
        <v>20.5</v>
      </c>
      <c r="C8" s="62">
        <v>22.4</v>
      </c>
      <c r="D8" s="62">
        <v>24.4</v>
      </c>
    </row>
    <row r="9" spans="1:4" ht="14.45" customHeight="1" x14ac:dyDescent="0.25">
      <c r="A9" t="s">
        <v>92</v>
      </c>
      <c r="B9" s="62">
        <v>-4.3</v>
      </c>
      <c r="C9" s="62">
        <v>2.4</v>
      </c>
      <c r="D9" s="62">
        <v>9</v>
      </c>
    </row>
    <row r="10" spans="1:4" ht="14.45" customHeight="1" x14ac:dyDescent="0.25">
      <c r="A10" t="s">
        <v>93</v>
      </c>
      <c r="B10" s="62">
        <v>7.5</v>
      </c>
      <c r="C10" s="62">
        <v>10.7</v>
      </c>
      <c r="D10" s="62">
        <v>13.8</v>
      </c>
    </row>
    <row r="13" spans="1:4" ht="111" customHeight="1" x14ac:dyDescent="0.25">
      <c r="A13" s="145" t="s">
        <v>483</v>
      </c>
      <c r="B13" s="145"/>
      <c r="C13" s="145"/>
      <c r="D13" s="145"/>
    </row>
    <row r="14" spans="1:4" ht="18.600000000000001" customHeight="1" x14ac:dyDescent="0.25">
      <c r="A14" s="15" t="s">
        <v>84</v>
      </c>
      <c r="B14" s="4"/>
      <c r="C14" s="4"/>
      <c r="D14" s="4"/>
    </row>
  </sheetData>
  <mergeCells count="2">
    <mergeCell ref="A2:D2"/>
    <mergeCell ref="A13:D13"/>
  </mergeCells>
  <hyperlinks>
    <hyperlink ref="A4" location="Forside!A1" display="Forside"/>
  </hyperlinks>
  <pageMargins left="0.7" right="0.7" top="0.75" bottom="0.75" header="0.3" footer="0.3"/>
  <pageSetup paperSize="9"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workbookViewId="0">
      <selection activeCell="C8" sqref="C8:D11"/>
    </sheetView>
  </sheetViews>
  <sheetFormatPr defaultRowHeight="15" x14ac:dyDescent="0.25"/>
  <cols>
    <col min="1" max="1" width="31" customWidth="1"/>
    <col min="2" max="2" width="19.42578125" customWidth="1"/>
    <col min="3" max="3" width="18.42578125" customWidth="1"/>
    <col min="4" max="4" width="16.5703125" customWidth="1"/>
  </cols>
  <sheetData>
    <row r="1" spans="1:4" s="51" customFormat="1" x14ac:dyDescent="0.25">
      <c r="A1" s="50"/>
      <c r="B1" s="50"/>
    </row>
    <row r="2" spans="1:4" s="48" customFormat="1" ht="67.5" customHeight="1" x14ac:dyDescent="0.35">
      <c r="A2" s="147" t="s">
        <v>484</v>
      </c>
      <c r="B2" s="147"/>
      <c r="C2" s="147"/>
      <c r="D2" s="147"/>
    </row>
    <row r="3" spans="1:4" s="51" customFormat="1" x14ac:dyDescent="0.25">
      <c r="A3" s="50"/>
      <c r="B3" s="50"/>
    </row>
    <row r="4" spans="1:4" s="51" customFormat="1" ht="18.75" x14ac:dyDescent="0.3">
      <c r="A4" s="53" t="s">
        <v>81</v>
      </c>
      <c r="B4" s="53"/>
    </row>
    <row r="5" spans="1:4" s="51" customFormat="1" x14ac:dyDescent="0.25">
      <c r="A5" s="50"/>
      <c r="B5" s="50"/>
    </row>
    <row r="6" spans="1:4" s="51" customFormat="1" x14ac:dyDescent="0.25">
      <c r="A6" s="50"/>
      <c r="B6" s="50"/>
    </row>
    <row r="7" spans="1:4" x14ac:dyDescent="0.25">
      <c r="A7" s="16"/>
      <c r="B7" t="s">
        <v>273</v>
      </c>
      <c r="C7" s="12" t="s">
        <v>197</v>
      </c>
      <c r="D7" s="12" t="s">
        <v>198</v>
      </c>
    </row>
    <row r="8" spans="1:4" ht="14.45" customHeight="1" x14ac:dyDescent="0.25">
      <c r="B8" s="120" t="s">
        <v>200</v>
      </c>
      <c r="C8" s="2">
        <v>79.599999999999994</v>
      </c>
      <c r="D8" s="2">
        <v>73.3</v>
      </c>
    </row>
    <row r="9" spans="1:4" ht="14.45" customHeight="1" x14ac:dyDescent="0.25">
      <c r="A9" s="150" t="s">
        <v>141</v>
      </c>
      <c r="B9" t="s">
        <v>80</v>
      </c>
      <c r="C9" s="2">
        <v>72.5</v>
      </c>
      <c r="D9" s="2">
        <v>61.8</v>
      </c>
    </row>
    <row r="10" spans="1:4" ht="14.45" customHeight="1" x14ac:dyDescent="0.25">
      <c r="A10" s="150"/>
      <c r="B10" t="s">
        <v>92</v>
      </c>
      <c r="C10" s="2">
        <v>52.6</v>
      </c>
      <c r="D10" s="2">
        <v>32</v>
      </c>
    </row>
    <row r="11" spans="1:4" ht="14.45" customHeight="1" x14ac:dyDescent="0.25">
      <c r="A11" s="150"/>
      <c r="B11" t="s">
        <v>93</v>
      </c>
      <c r="C11" s="2">
        <v>66.900000000000006</v>
      </c>
      <c r="D11" s="2">
        <v>56</v>
      </c>
    </row>
    <row r="14" spans="1:4" ht="32.25" customHeight="1" x14ac:dyDescent="0.25">
      <c r="A14" s="145" t="s">
        <v>465</v>
      </c>
      <c r="B14" s="145"/>
      <c r="C14" s="145"/>
      <c r="D14" s="145"/>
    </row>
    <row r="15" spans="1:4" x14ac:dyDescent="0.25">
      <c r="A15" s="15" t="s">
        <v>84</v>
      </c>
      <c r="B15" s="15"/>
      <c r="C15" s="4"/>
      <c r="D15" s="4"/>
    </row>
  </sheetData>
  <mergeCells count="3">
    <mergeCell ref="A2:D2"/>
    <mergeCell ref="A14:D14"/>
    <mergeCell ref="A9:A11"/>
  </mergeCells>
  <hyperlinks>
    <hyperlink ref="A4" location="Forside!A1" display="Forside"/>
  </hyperlinks>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topLeftCell="A10" workbookViewId="0">
      <selection activeCell="B21" sqref="B21"/>
    </sheetView>
  </sheetViews>
  <sheetFormatPr defaultRowHeight="15" x14ac:dyDescent="0.25"/>
  <cols>
    <col min="1" max="1" width="28.7109375" customWidth="1"/>
    <col min="2" max="2" width="26.140625" customWidth="1"/>
  </cols>
  <sheetData>
    <row r="1" spans="1:5" s="51" customFormat="1" ht="15" customHeight="1" x14ac:dyDescent="0.25">
      <c r="A1" s="50"/>
    </row>
    <row r="2" spans="1:5" s="48" customFormat="1" ht="92.1" customHeight="1" x14ac:dyDescent="0.35">
      <c r="A2" s="147" t="s">
        <v>409</v>
      </c>
      <c r="B2" s="147"/>
      <c r="C2" s="147"/>
      <c r="D2" s="147"/>
      <c r="E2" s="147"/>
    </row>
    <row r="3" spans="1:5" s="51" customFormat="1" x14ac:dyDescent="0.25">
      <c r="A3" s="50"/>
    </row>
    <row r="4" spans="1:5" s="51" customFormat="1" ht="18.75" x14ac:dyDescent="0.3">
      <c r="A4" s="53" t="s">
        <v>81</v>
      </c>
    </row>
    <row r="5" spans="1:5" s="51" customFormat="1" x14ac:dyDescent="0.25">
      <c r="A5" s="50"/>
    </row>
    <row r="6" spans="1:5" s="51" customFormat="1" x14ac:dyDescent="0.25">
      <c r="A6" s="50"/>
    </row>
    <row r="7" spans="1:5" ht="45" x14ac:dyDescent="0.25">
      <c r="A7" s="63" t="s">
        <v>466</v>
      </c>
      <c r="B7" s="133" t="s">
        <v>485</v>
      </c>
    </row>
    <row r="8" spans="1:5" x14ac:dyDescent="0.25">
      <c r="A8" s="68" t="s">
        <v>448</v>
      </c>
      <c r="B8" s="1">
        <v>-8100</v>
      </c>
    </row>
    <row r="9" spans="1:5" x14ac:dyDescent="0.25">
      <c r="A9" s="68" t="s">
        <v>420</v>
      </c>
      <c r="B9" s="1">
        <v>29900</v>
      </c>
    </row>
    <row r="10" spans="1:5" x14ac:dyDescent="0.25">
      <c r="A10" s="68" t="s">
        <v>411</v>
      </c>
      <c r="B10" s="1">
        <v>54600</v>
      </c>
    </row>
    <row r="11" spans="1:5" x14ac:dyDescent="0.25">
      <c r="A11" s="68" t="s">
        <v>421</v>
      </c>
      <c r="B11" s="1">
        <v>99700</v>
      </c>
    </row>
    <row r="12" spans="1:5" x14ac:dyDescent="0.25">
      <c r="A12" s="68" t="s">
        <v>412</v>
      </c>
      <c r="B12" s="1">
        <v>141300</v>
      </c>
    </row>
    <row r="13" spans="1:5" x14ac:dyDescent="0.25">
      <c r="A13" s="68" t="s">
        <v>422</v>
      </c>
      <c r="B13" s="1">
        <v>182500</v>
      </c>
    </row>
    <row r="14" spans="1:5" x14ac:dyDescent="0.25">
      <c r="A14" s="68" t="s">
        <v>413</v>
      </c>
      <c r="B14" s="1">
        <v>220500</v>
      </c>
    </row>
    <row r="15" spans="1:5" x14ac:dyDescent="0.25">
      <c r="A15" s="68" t="s">
        <v>423</v>
      </c>
      <c r="B15" s="1">
        <v>261300</v>
      </c>
    </row>
    <row r="16" spans="1:5" ht="14.45" customHeight="1" x14ac:dyDescent="0.25">
      <c r="A16" s="68" t="s">
        <v>414</v>
      </c>
      <c r="B16" s="1">
        <v>306900</v>
      </c>
    </row>
    <row r="17" spans="1:3" ht="14.45" customHeight="1" x14ac:dyDescent="0.25">
      <c r="A17" s="68" t="s">
        <v>424</v>
      </c>
      <c r="B17" s="1">
        <v>346700</v>
      </c>
    </row>
    <row r="18" spans="1:3" ht="14.45" customHeight="1" x14ac:dyDescent="0.25">
      <c r="A18" s="68" t="s">
        <v>415</v>
      </c>
      <c r="B18" s="1">
        <v>385300</v>
      </c>
    </row>
    <row r="19" spans="1:3" x14ac:dyDescent="0.25">
      <c r="A19" s="68" t="s">
        <v>425</v>
      </c>
      <c r="B19" s="1">
        <v>425200</v>
      </c>
    </row>
    <row r="20" spans="1:3" x14ac:dyDescent="0.25">
      <c r="A20" s="68" t="s">
        <v>416</v>
      </c>
      <c r="B20" s="1">
        <v>472500</v>
      </c>
    </row>
    <row r="21" spans="1:3" ht="14.1" customHeight="1" x14ac:dyDescent="0.25">
      <c r="A21" s="68" t="s">
        <v>426</v>
      </c>
      <c r="B21" s="1">
        <v>511500</v>
      </c>
    </row>
    <row r="22" spans="1:3" ht="18.600000000000001" customHeight="1" x14ac:dyDescent="0.25">
      <c r="A22" s="68" t="s">
        <v>417</v>
      </c>
      <c r="B22" s="1">
        <v>558500</v>
      </c>
    </row>
    <row r="23" spans="1:3" x14ac:dyDescent="0.25">
      <c r="A23" s="68" t="s">
        <v>427</v>
      </c>
      <c r="B23" s="1">
        <v>602200</v>
      </c>
    </row>
    <row r="24" spans="1:3" x14ac:dyDescent="0.25">
      <c r="A24" s="68" t="s">
        <v>418</v>
      </c>
      <c r="B24" s="1">
        <v>650600</v>
      </c>
    </row>
    <row r="25" spans="1:3" ht="93" customHeight="1" x14ac:dyDescent="0.25">
      <c r="A25" s="145" t="s">
        <v>410</v>
      </c>
      <c r="B25" s="145"/>
      <c r="C25" s="145"/>
    </row>
    <row r="26" spans="1:3" x14ac:dyDescent="0.25">
      <c r="A26" s="15" t="s">
        <v>84</v>
      </c>
    </row>
  </sheetData>
  <mergeCells count="2">
    <mergeCell ref="A2:E2"/>
    <mergeCell ref="A25:C25"/>
  </mergeCells>
  <hyperlinks>
    <hyperlink ref="A4" location="Forside!A1" display="Forside"/>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1"/>
  <sheetViews>
    <sheetView zoomScaleNormal="100" workbookViewId="0">
      <selection activeCell="A4" sqref="A4"/>
    </sheetView>
  </sheetViews>
  <sheetFormatPr defaultRowHeight="15" x14ac:dyDescent="0.25"/>
  <cols>
    <col min="1" max="1" width="51.42578125" customWidth="1"/>
    <col min="2" max="2" width="16.42578125" bestFit="1" customWidth="1"/>
    <col min="3" max="3" width="18.7109375" customWidth="1"/>
    <col min="4" max="5" width="16.42578125" customWidth="1"/>
    <col min="6" max="6" width="11" customWidth="1"/>
    <col min="8" max="8" width="17.7109375" bestFit="1" customWidth="1"/>
  </cols>
  <sheetData>
    <row r="1" spans="1:8" s="51" customFormat="1" x14ac:dyDescent="0.25">
      <c r="A1" s="50"/>
    </row>
    <row r="2" spans="1:8" s="48" customFormat="1" ht="23.25" x14ac:dyDescent="0.35">
      <c r="A2" s="52" t="s">
        <v>401</v>
      </c>
    </row>
    <row r="3" spans="1:8" s="51" customFormat="1" x14ac:dyDescent="0.25">
      <c r="A3" s="50"/>
    </row>
    <row r="4" spans="1:8" s="51" customFormat="1" ht="18.75" x14ac:dyDescent="0.3">
      <c r="A4" s="53" t="s">
        <v>81</v>
      </c>
    </row>
    <row r="5" spans="1:8" s="51" customFormat="1" x14ac:dyDescent="0.25">
      <c r="A5" s="50"/>
    </row>
    <row r="6" spans="1:8" s="51" customFormat="1" x14ac:dyDescent="0.25">
      <c r="A6" s="50"/>
    </row>
    <row r="7" spans="1:8" ht="30" x14ac:dyDescent="0.25">
      <c r="A7" s="12"/>
      <c r="B7" s="120" t="s">
        <v>407</v>
      </c>
      <c r="C7" s="120" t="s">
        <v>408</v>
      </c>
      <c r="D7" s="12"/>
      <c r="E7" s="12"/>
      <c r="F7" s="12"/>
      <c r="G7" s="12"/>
      <c r="H7" s="12"/>
    </row>
    <row r="8" spans="1:8" x14ac:dyDescent="0.25">
      <c r="A8" t="s">
        <v>402</v>
      </c>
      <c r="B8" s="15">
        <v>797</v>
      </c>
      <c r="C8" s="15">
        <v>13.7</v>
      </c>
      <c r="D8" s="15"/>
      <c r="E8" s="15"/>
      <c r="F8" s="15"/>
      <c r="G8" s="15"/>
      <c r="H8" s="15"/>
    </row>
    <row r="9" spans="1:8" x14ac:dyDescent="0.25">
      <c r="A9" t="s">
        <v>403</v>
      </c>
      <c r="B9" s="15">
        <v>306</v>
      </c>
      <c r="C9" s="15">
        <v>13.1</v>
      </c>
      <c r="D9" s="15"/>
      <c r="E9" s="15"/>
      <c r="F9" s="15"/>
      <c r="G9" s="15"/>
      <c r="H9" s="15"/>
    </row>
    <row r="10" spans="1:8" x14ac:dyDescent="0.25">
      <c r="A10" s="15" t="s">
        <v>404</v>
      </c>
      <c r="B10" s="15">
        <v>283</v>
      </c>
      <c r="C10" s="15">
        <v>12.6</v>
      </c>
      <c r="D10" s="12"/>
      <c r="E10" s="12"/>
      <c r="F10" s="12"/>
      <c r="G10" s="12"/>
      <c r="H10" s="12"/>
    </row>
    <row r="11" spans="1:8" x14ac:dyDescent="0.25">
      <c r="A11" s="15" t="s">
        <v>405</v>
      </c>
      <c r="B11" s="15">
        <v>130</v>
      </c>
      <c r="C11" s="15">
        <v>11.4</v>
      </c>
      <c r="D11" s="15"/>
      <c r="E11" s="15"/>
      <c r="F11" s="15"/>
      <c r="G11" s="15"/>
      <c r="H11" s="15"/>
    </row>
    <row r="12" spans="1:8" x14ac:dyDescent="0.25">
      <c r="A12" s="15" t="s">
        <v>406</v>
      </c>
      <c r="B12" s="15">
        <v>280</v>
      </c>
      <c r="C12" s="15">
        <v>11.4</v>
      </c>
      <c r="D12" s="15"/>
      <c r="E12" s="15"/>
      <c r="F12" s="15"/>
      <c r="G12" s="15"/>
      <c r="H12" s="15"/>
    </row>
    <row r="14" spans="1:8" ht="31.5" customHeight="1" x14ac:dyDescent="0.25">
      <c r="A14" s="145" t="s">
        <v>400</v>
      </c>
      <c r="B14" s="145"/>
      <c r="C14" s="145"/>
      <c r="D14" s="145"/>
      <c r="E14" s="145"/>
      <c r="F14" s="145"/>
      <c r="G14" s="145"/>
      <c r="H14" s="145"/>
    </row>
    <row r="15" spans="1:8" x14ac:dyDescent="0.25">
      <c r="A15" t="s">
        <v>111</v>
      </c>
    </row>
    <row r="16" spans="1:8" x14ac:dyDescent="0.25">
      <c r="B16" s="58"/>
    </row>
    <row r="17" spans="1:1" x14ac:dyDescent="0.25">
      <c r="A17" s="57"/>
    </row>
    <row r="18" spans="1:1" x14ac:dyDescent="0.25">
      <c r="A18" s="57"/>
    </row>
    <row r="19" spans="1:1" x14ac:dyDescent="0.25">
      <c r="A19" s="57"/>
    </row>
    <row r="20" spans="1:1" x14ac:dyDescent="0.25">
      <c r="A20" s="57"/>
    </row>
    <row r="21" spans="1:1" x14ac:dyDescent="0.25">
      <c r="A21" s="57"/>
    </row>
  </sheetData>
  <mergeCells count="1">
    <mergeCell ref="A14:H14"/>
  </mergeCells>
  <hyperlinks>
    <hyperlink ref="A4" location="Forside!A1" display="Forside"/>
  </hyperlink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5"/>
  <sheetViews>
    <sheetView topLeftCell="A4" workbookViewId="0">
      <selection activeCell="B15" sqref="B15"/>
    </sheetView>
  </sheetViews>
  <sheetFormatPr defaultRowHeight="15" x14ac:dyDescent="0.25"/>
  <cols>
    <col min="1" max="1" width="44.7109375" customWidth="1"/>
    <col min="2" max="2" width="24.85546875" customWidth="1"/>
    <col min="3" max="3" width="29.28515625" customWidth="1"/>
  </cols>
  <sheetData>
    <row r="1" spans="1:8" s="51" customFormat="1" ht="15" customHeight="1" x14ac:dyDescent="0.25">
      <c r="A1" s="50"/>
    </row>
    <row r="2" spans="1:8" s="48" customFormat="1" ht="42" customHeight="1" x14ac:dyDescent="0.35">
      <c r="A2" s="147" t="s">
        <v>486</v>
      </c>
      <c r="B2" s="147"/>
      <c r="C2" s="147"/>
      <c r="D2" s="147"/>
      <c r="E2" s="147"/>
    </row>
    <row r="3" spans="1:8" s="51" customFormat="1" x14ac:dyDescent="0.25">
      <c r="A3" s="50"/>
    </row>
    <row r="4" spans="1:8" s="51" customFormat="1" ht="18.75" x14ac:dyDescent="0.3">
      <c r="A4" s="53" t="s">
        <v>81</v>
      </c>
    </row>
    <row r="5" spans="1:8" s="51" customFormat="1" x14ac:dyDescent="0.25">
      <c r="A5" s="50"/>
    </row>
    <row r="6" spans="1:8" s="51" customFormat="1" x14ac:dyDescent="0.25">
      <c r="A6" s="50"/>
    </row>
    <row r="7" spans="1:8" x14ac:dyDescent="0.25">
      <c r="B7" s="12" t="s">
        <v>201</v>
      </c>
      <c r="C7" s="12" t="s">
        <v>202</v>
      </c>
    </row>
    <row r="8" spans="1:8" x14ac:dyDescent="0.25">
      <c r="A8" s="63" t="s">
        <v>466</v>
      </c>
      <c r="B8" s="152" t="s">
        <v>273</v>
      </c>
      <c r="C8" s="152"/>
    </row>
    <row r="9" spans="1:8" x14ac:dyDescent="0.25">
      <c r="A9" s="68" t="s">
        <v>448</v>
      </c>
      <c r="B9">
        <v>2.1</v>
      </c>
      <c r="C9">
        <v>0.8</v>
      </c>
    </row>
    <row r="10" spans="1:8" x14ac:dyDescent="0.25">
      <c r="A10" s="68" t="s">
        <v>420</v>
      </c>
      <c r="B10">
        <v>3.5</v>
      </c>
      <c r="C10">
        <v>0.8</v>
      </c>
    </row>
    <row r="11" spans="1:8" x14ac:dyDescent="0.25">
      <c r="A11" s="68" t="s">
        <v>411</v>
      </c>
      <c r="B11">
        <v>11.7</v>
      </c>
      <c r="C11">
        <v>3.9</v>
      </c>
    </row>
    <row r="12" spans="1:8" x14ac:dyDescent="0.25">
      <c r="A12" s="68" t="s">
        <v>421</v>
      </c>
      <c r="B12">
        <v>23</v>
      </c>
      <c r="C12">
        <v>10.9</v>
      </c>
    </row>
    <row r="13" spans="1:8" x14ac:dyDescent="0.25">
      <c r="A13" s="68" t="s">
        <v>412</v>
      </c>
      <c r="B13">
        <v>19.100000000000001</v>
      </c>
      <c r="C13">
        <v>17.5</v>
      </c>
    </row>
    <row r="14" spans="1:8" ht="14.45" customHeight="1" x14ac:dyDescent="0.25">
      <c r="A14" s="68" t="s">
        <v>422</v>
      </c>
      <c r="B14">
        <v>13.4</v>
      </c>
      <c r="C14">
        <v>18.3</v>
      </c>
    </row>
    <row r="15" spans="1:8" ht="14.45" customHeight="1" x14ac:dyDescent="0.25">
      <c r="A15" s="68" t="s">
        <v>413</v>
      </c>
      <c r="B15">
        <v>8.8000000000000007</v>
      </c>
      <c r="C15">
        <v>14.2</v>
      </c>
      <c r="H15" s="68"/>
    </row>
    <row r="16" spans="1:8" ht="14.45" customHeight="1" x14ac:dyDescent="0.25">
      <c r="A16" s="68" t="s">
        <v>423</v>
      </c>
      <c r="B16">
        <v>5.7</v>
      </c>
      <c r="C16">
        <v>9.6</v>
      </c>
      <c r="H16" s="68"/>
    </row>
    <row r="17" spans="1:8" x14ac:dyDescent="0.25">
      <c r="A17" s="68" t="s">
        <v>414</v>
      </c>
      <c r="B17">
        <v>3.5</v>
      </c>
      <c r="C17">
        <v>6.5</v>
      </c>
      <c r="H17" s="68"/>
    </row>
    <row r="18" spans="1:8" x14ac:dyDescent="0.25">
      <c r="A18" s="68" t="s">
        <v>424</v>
      </c>
      <c r="B18">
        <v>2.2999999999999998</v>
      </c>
      <c r="C18">
        <v>4.2</v>
      </c>
      <c r="H18" s="68"/>
    </row>
    <row r="19" spans="1:8" ht="14.1" customHeight="1" x14ac:dyDescent="0.25">
      <c r="A19" s="68" t="s">
        <v>415</v>
      </c>
      <c r="B19">
        <v>1.6</v>
      </c>
      <c r="C19">
        <v>2.9</v>
      </c>
      <c r="H19" s="68"/>
    </row>
    <row r="20" spans="1:8" x14ac:dyDescent="0.25">
      <c r="A20" s="68" t="s">
        <v>425</v>
      </c>
      <c r="B20">
        <v>1.2</v>
      </c>
      <c r="C20">
        <v>2.2000000000000002</v>
      </c>
      <c r="H20" s="68"/>
    </row>
    <row r="21" spans="1:8" x14ac:dyDescent="0.25">
      <c r="A21" s="68" t="s">
        <v>416</v>
      </c>
      <c r="B21">
        <v>0.9</v>
      </c>
      <c r="C21">
        <v>1.6</v>
      </c>
      <c r="H21" s="68"/>
    </row>
    <row r="22" spans="1:8" x14ac:dyDescent="0.25">
      <c r="A22" s="68" t="s">
        <v>426</v>
      </c>
      <c r="B22">
        <v>0.6</v>
      </c>
      <c r="C22">
        <v>1.2</v>
      </c>
      <c r="H22" s="68"/>
    </row>
    <row r="23" spans="1:8" x14ac:dyDescent="0.25">
      <c r="A23" s="68" t="s">
        <v>417</v>
      </c>
      <c r="B23">
        <v>0.6</v>
      </c>
      <c r="C23">
        <v>1</v>
      </c>
      <c r="H23" s="68"/>
    </row>
    <row r="24" spans="1:8" x14ac:dyDescent="0.25">
      <c r="A24" s="68" t="s">
        <v>427</v>
      </c>
      <c r="B24">
        <v>0.4</v>
      </c>
      <c r="C24">
        <v>0.8</v>
      </c>
      <c r="H24" s="68"/>
    </row>
    <row r="25" spans="1:8" x14ac:dyDescent="0.25">
      <c r="A25" s="68" t="s">
        <v>418</v>
      </c>
      <c r="B25">
        <v>0.3</v>
      </c>
      <c r="C25">
        <v>0.6</v>
      </c>
      <c r="H25" s="68"/>
    </row>
    <row r="26" spans="1:8" x14ac:dyDescent="0.25">
      <c r="A26" s="68" t="s">
        <v>419</v>
      </c>
      <c r="B26">
        <v>1.5</v>
      </c>
      <c r="C26">
        <v>3.1</v>
      </c>
      <c r="H26" s="68"/>
    </row>
    <row r="27" spans="1:8" ht="63" customHeight="1" x14ac:dyDescent="0.25">
      <c r="A27" s="145" t="s">
        <v>410</v>
      </c>
      <c r="B27" s="145"/>
      <c r="C27" s="145"/>
    </row>
    <row r="28" spans="1:8" x14ac:dyDescent="0.25">
      <c r="A28" s="15" t="s">
        <v>84</v>
      </c>
    </row>
    <row r="29" spans="1:8" x14ac:dyDescent="0.25">
      <c r="H29" s="68"/>
    </row>
    <row r="30" spans="1:8" x14ac:dyDescent="0.25">
      <c r="H30" s="68"/>
    </row>
    <row r="31" spans="1:8" x14ac:dyDescent="0.25">
      <c r="H31" s="68"/>
    </row>
    <row r="32" spans="1:8" x14ac:dyDescent="0.25">
      <c r="H32" s="68"/>
    </row>
    <row r="33" spans="8:8" x14ac:dyDescent="0.25">
      <c r="H33" s="68"/>
    </row>
    <row r="34" spans="8:8" x14ac:dyDescent="0.25">
      <c r="H34" s="68"/>
    </row>
    <row r="35" spans="8:8" x14ac:dyDescent="0.25">
      <c r="H35" s="68"/>
    </row>
  </sheetData>
  <mergeCells count="3">
    <mergeCell ref="A2:E2"/>
    <mergeCell ref="A27:C27"/>
    <mergeCell ref="B8:C8"/>
  </mergeCells>
  <hyperlinks>
    <hyperlink ref="A4" location="Forside!A1" display="Forside"/>
  </hyperlinks>
  <pageMargins left="0.7" right="0.7" top="0.75" bottom="0.75" header="0.3" footer="0.3"/>
  <pageSetup paperSize="9"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workbookViewId="0">
      <selection activeCell="C11" sqref="C11"/>
    </sheetView>
  </sheetViews>
  <sheetFormatPr defaultRowHeight="15" x14ac:dyDescent="0.25"/>
  <cols>
    <col min="1" max="1" width="14.7109375" customWidth="1"/>
    <col min="2" max="2" width="55.5703125" customWidth="1"/>
    <col min="3" max="4" width="20.5703125" customWidth="1"/>
  </cols>
  <sheetData>
    <row r="1" spans="1:4" s="51" customFormat="1" x14ac:dyDescent="0.25">
      <c r="B1" s="50"/>
    </row>
    <row r="2" spans="1:4" s="48" customFormat="1" ht="23.25" x14ac:dyDescent="0.35">
      <c r="A2" s="52" t="s">
        <v>429</v>
      </c>
    </row>
    <row r="3" spans="1:4" s="51" customFormat="1" x14ac:dyDescent="0.25">
      <c r="A3" s="50"/>
    </row>
    <row r="4" spans="1:4" s="51" customFormat="1" ht="18.75" x14ac:dyDescent="0.3">
      <c r="A4" s="53" t="s">
        <v>81</v>
      </c>
    </row>
    <row r="5" spans="1:4" s="51" customFormat="1" x14ac:dyDescent="0.25">
      <c r="B5" s="50"/>
    </row>
    <row r="6" spans="1:4" ht="60" x14ac:dyDescent="0.25">
      <c r="B6" s="12" t="s">
        <v>186</v>
      </c>
      <c r="C6" s="133" t="s">
        <v>145</v>
      </c>
      <c r="D6" s="133" t="s">
        <v>488</v>
      </c>
    </row>
    <row r="7" spans="1:4" x14ac:dyDescent="0.25">
      <c r="B7" t="s">
        <v>0</v>
      </c>
      <c r="C7" s="3">
        <v>249000</v>
      </c>
      <c r="D7" s="3">
        <v>249000</v>
      </c>
    </row>
    <row r="8" spans="1:4" x14ac:dyDescent="0.25">
      <c r="A8" s="153" t="s">
        <v>141</v>
      </c>
      <c r="B8" t="s">
        <v>153</v>
      </c>
      <c r="C8" s="3">
        <v>200000</v>
      </c>
      <c r="D8" s="3">
        <v>216000</v>
      </c>
    </row>
    <row r="9" spans="1:4" x14ac:dyDescent="0.25">
      <c r="A9" s="153"/>
      <c r="B9" t="s">
        <v>92</v>
      </c>
      <c r="C9" s="3">
        <v>136000</v>
      </c>
      <c r="D9" s="3">
        <v>205000</v>
      </c>
    </row>
    <row r="10" spans="1:4" x14ac:dyDescent="0.25">
      <c r="A10" s="153"/>
      <c r="B10" t="s">
        <v>93</v>
      </c>
      <c r="C10" s="3">
        <v>164000</v>
      </c>
      <c r="D10" s="3">
        <v>215000</v>
      </c>
    </row>
    <row r="12" spans="1:4" ht="62.25" customHeight="1" x14ac:dyDescent="0.25">
      <c r="A12" s="154" t="s">
        <v>487</v>
      </c>
      <c r="B12" s="154"/>
      <c r="C12" s="154"/>
      <c r="D12" s="16"/>
    </row>
    <row r="13" spans="1:4" x14ac:dyDescent="0.25">
      <c r="A13" t="s">
        <v>82</v>
      </c>
    </row>
  </sheetData>
  <mergeCells count="2">
    <mergeCell ref="A8:A10"/>
    <mergeCell ref="A12:C12"/>
  </mergeCells>
  <hyperlinks>
    <hyperlink ref="A4" location="Forside!A1" display="Forside"/>
  </hyperlinks>
  <pageMargins left="0.7" right="0.7" top="0.75" bottom="0.75" header="0.3" footer="0.3"/>
  <pageSetup paperSize="9"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workbookViewId="0">
      <selection activeCell="C9" sqref="C9"/>
    </sheetView>
  </sheetViews>
  <sheetFormatPr defaultRowHeight="15" x14ac:dyDescent="0.25"/>
  <cols>
    <col min="1" max="1" width="55.5703125" customWidth="1"/>
    <col min="2" max="2" width="18.28515625" bestFit="1" customWidth="1"/>
    <col min="3" max="3" width="21.5703125" customWidth="1"/>
  </cols>
  <sheetData>
    <row r="1" spans="1:4" s="51" customFormat="1" x14ac:dyDescent="0.25">
      <c r="A1" s="50"/>
    </row>
    <row r="2" spans="1:4" s="48" customFormat="1" ht="23.25" x14ac:dyDescent="0.35">
      <c r="A2" s="52" t="s">
        <v>430</v>
      </c>
    </row>
    <row r="3" spans="1:4" s="51" customFormat="1" x14ac:dyDescent="0.25">
      <c r="A3" s="50"/>
    </row>
    <row r="4" spans="1:4" s="51" customFormat="1" ht="18.75" x14ac:dyDescent="0.3">
      <c r="A4" s="53" t="s">
        <v>81</v>
      </c>
    </row>
    <row r="5" spans="1:4" s="51" customFormat="1" x14ac:dyDescent="0.25">
      <c r="A5" s="50"/>
    </row>
    <row r="6" spans="1:4" ht="60" x14ac:dyDescent="0.25">
      <c r="A6" t="s">
        <v>74</v>
      </c>
      <c r="B6" s="133" t="s">
        <v>145</v>
      </c>
      <c r="C6" s="133" t="s">
        <v>488</v>
      </c>
    </row>
    <row r="7" spans="1:4" x14ac:dyDescent="0.25">
      <c r="A7" t="s">
        <v>153</v>
      </c>
      <c r="B7">
        <v>23</v>
      </c>
      <c r="C7">
        <v>25</v>
      </c>
    </row>
    <row r="8" spans="1:4" x14ac:dyDescent="0.25">
      <c r="A8" t="s">
        <v>92</v>
      </c>
      <c r="B8">
        <v>7</v>
      </c>
      <c r="C8">
        <v>10</v>
      </c>
    </row>
    <row r="9" spans="1:4" x14ac:dyDescent="0.25">
      <c r="A9" t="s">
        <v>93</v>
      </c>
      <c r="B9">
        <v>13</v>
      </c>
      <c r="C9">
        <v>17</v>
      </c>
    </row>
    <row r="12" spans="1:4" ht="60.75" customHeight="1" x14ac:dyDescent="0.25">
      <c r="A12" s="154" t="s">
        <v>487</v>
      </c>
      <c r="B12" s="154"/>
      <c r="C12" s="154"/>
      <c r="D12" s="16"/>
    </row>
    <row r="13" spans="1:4" x14ac:dyDescent="0.25">
      <c r="A13" t="s">
        <v>82</v>
      </c>
    </row>
  </sheetData>
  <mergeCells count="1">
    <mergeCell ref="A12:C12"/>
  </mergeCells>
  <hyperlinks>
    <hyperlink ref="A4" location="Forside!A1" display="Forside"/>
  </hyperlinks>
  <pageMargins left="0.7" right="0.7" top="0.75" bottom="0.75" header="0.3" footer="0.3"/>
  <pageSetup paperSize="9"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8"/>
  <sheetViews>
    <sheetView workbookViewId="0">
      <selection activeCell="G18" sqref="G18"/>
    </sheetView>
  </sheetViews>
  <sheetFormatPr defaultRowHeight="15" x14ac:dyDescent="0.25"/>
  <cols>
    <col min="1" max="1" width="46.42578125" customWidth="1"/>
    <col min="2" max="2" width="11.42578125" bestFit="1" customWidth="1"/>
    <col min="3" max="3" width="13.140625" bestFit="1" customWidth="1"/>
    <col min="4" max="7" width="10.5703125" customWidth="1"/>
  </cols>
  <sheetData>
    <row r="1" spans="1:23" s="51" customFormat="1" x14ac:dyDescent="0.25">
      <c r="A1" s="50"/>
      <c r="B1" s="54"/>
      <c r="C1" s="54"/>
      <c r="D1" s="54"/>
      <c r="E1" s="54"/>
      <c r="F1" s="54"/>
      <c r="G1" s="54"/>
      <c r="H1" s="54"/>
    </row>
    <row r="2" spans="1:23" s="48" customFormat="1" ht="23.25" x14ac:dyDescent="0.35">
      <c r="A2" s="52" t="s">
        <v>205</v>
      </c>
      <c r="B2" s="55"/>
      <c r="C2" s="55"/>
      <c r="D2" s="55"/>
      <c r="E2" s="55"/>
      <c r="F2" s="55"/>
      <c r="G2" s="55"/>
      <c r="H2" s="55"/>
    </row>
    <row r="3" spans="1:23" s="51" customFormat="1" x14ac:dyDescent="0.25">
      <c r="A3" s="50"/>
      <c r="B3" s="54"/>
      <c r="C3" s="54"/>
      <c r="D3" s="54"/>
      <c r="E3" s="54"/>
      <c r="F3" s="54"/>
      <c r="G3" s="54"/>
      <c r="H3" s="54"/>
    </row>
    <row r="4" spans="1:23" s="51" customFormat="1" ht="18.75" x14ac:dyDescent="0.3">
      <c r="A4" s="53" t="s">
        <v>81</v>
      </c>
      <c r="B4" s="54"/>
      <c r="C4" s="54"/>
      <c r="D4" s="54"/>
      <c r="E4" s="54"/>
      <c r="F4" s="54"/>
      <c r="G4" s="54"/>
      <c r="H4" s="54"/>
    </row>
    <row r="5" spans="1:23" s="51" customFormat="1" ht="15.75" thickBot="1" x14ac:dyDescent="0.3">
      <c r="A5" s="50"/>
      <c r="B5" s="54"/>
      <c r="C5" s="54"/>
      <c r="D5" s="54"/>
      <c r="E5" s="54"/>
      <c r="F5" s="54"/>
      <c r="G5" s="54"/>
      <c r="H5" s="54"/>
    </row>
    <row r="6" spans="1:23" ht="15.75" thickBot="1" x14ac:dyDescent="0.3">
      <c r="A6" s="22"/>
      <c r="B6" s="134">
        <v>2000</v>
      </c>
      <c r="C6" s="134">
        <v>2001</v>
      </c>
      <c r="D6" s="134">
        <v>2002</v>
      </c>
      <c r="E6" s="134">
        <v>2003</v>
      </c>
      <c r="F6" s="94">
        <v>2004</v>
      </c>
      <c r="G6" s="94">
        <v>2005</v>
      </c>
      <c r="H6" s="94">
        <v>2006</v>
      </c>
      <c r="I6" s="94">
        <v>2007</v>
      </c>
      <c r="J6" s="94">
        <v>2008</v>
      </c>
      <c r="K6" s="94">
        <v>2009</v>
      </c>
      <c r="L6" s="94">
        <v>2010</v>
      </c>
      <c r="M6" s="94">
        <v>2011</v>
      </c>
      <c r="N6" s="94">
        <v>2012</v>
      </c>
      <c r="O6" s="94">
        <v>2013</v>
      </c>
      <c r="P6" s="94">
        <v>2014</v>
      </c>
      <c r="Q6" s="94">
        <v>2015</v>
      </c>
      <c r="R6" s="94">
        <v>2016</v>
      </c>
      <c r="S6" s="94">
        <v>2017</v>
      </c>
      <c r="T6" s="94">
        <v>2018</v>
      </c>
      <c r="U6" s="94">
        <v>2019</v>
      </c>
      <c r="V6" s="94">
        <v>2020</v>
      </c>
      <c r="W6" s="94">
        <v>2021</v>
      </c>
    </row>
    <row r="7" spans="1:23" ht="15.75" thickBot="1" x14ac:dyDescent="0.3">
      <c r="A7" s="22" t="s">
        <v>489</v>
      </c>
      <c r="B7">
        <v>1.9</v>
      </c>
      <c r="C7" s="5">
        <v>1.1000000000000001</v>
      </c>
      <c r="D7">
        <v>0</v>
      </c>
      <c r="E7">
        <v>-0.1</v>
      </c>
      <c r="F7">
        <v>2.1</v>
      </c>
      <c r="G7">
        <v>5</v>
      </c>
      <c r="H7">
        <v>5</v>
      </c>
      <c r="I7">
        <v>5</v>
      </c>
      <c r="J7">
        <v>3.2</v>
      </c>
      <c r="K7">
        <v>-2.8</v>
      </c>
      <c r="L7">
        <v>-2.7</v>
      </c>
      <c r="M7">
        <v>-2.1</v>
      </c>
      <c r="N7" s="5">
        <v>-3.5</v>
      </c>
      <c r="O7">
        <v>-1.2</v>
      </c>
      <c r="P7">
        <v>1.1000000000000001</v>
      </c>
      <c r="Q7">
        <v>-1.3</v>
      </c>
      <c r="R7">
        <v>-0.1</v>
      </c>
      <c r="S7">
        <v>1.8</v>
      </c>
      <c r="T7">
        <v>0.8</v>
      </c>
      <c r="U7">
        <v>4.0999999999999996</v>
      </c>
      <c r="V7">
        <v>0.2</v>
      </c>
      <c r="W7">
        <v>3.6</v>
      </c>
    </row>
    <row r="8" spans="1:23" ht="15" customHeight="1" thickBot="1" x14ac:dyDescent="0.3">
      <c r="A8" s="22" t="s">
        <v>490</v>
      </c>
      <c r="B8">
        <v>-0.9</v>
      </c>
      <c r="C8">
        <v>-0.3</v>
      </c>
      <c r="D8">
        <v>0.2</v>
      </c>
      <c r="E8">
        <v>1.1000000000000001</v>
      </c>
      <c r="F8">
        <v>1</v>
      </c>
      <c r="G8">
        <v>2.4</v>
      </c>
      <c r="H8">
        <v>2.2000000000000002</v>
      </c>
      <c r="I8">
        <v>2.2999999999999998</v>
      </c>
      <c r="J8">
        <v>1.8</v>
      </c>
      <c r="K8">
        <v>-0.3</v>
      </c>
      <c r="L8">
        <v>-1.4</v>
      </c>
      <c r="M8">
        <v>-0.5</v>
      </c>
      <c r="N8">
        <v>-0.8</v>
      </c>
      <c r="O8">
        <v>-0.7</v>
      </c>
      <c r="P8">
        <v>-0.9</v>
      </c>
      <c r="Q8">
        <v>-0.1</v>
      </c>
      <c r="R8">
        <v>0.3</v>
      </c>
      <c r="S8">
        <v>0.7</v>
      </c>
      <c r="T8">
        <v>0.6</v>
      </c>
      <c r="U8">
        <v>1</v>
      </c>
      <c r="V8">
        <v>0.8</v>
      </c>
      <c r="W8">
        <v>1.1000000000000001</v>
      </c>
    </row>
    <row r="9" spans="1:23" x14ac:dyDescent="0.25">
      <c r="B9" s="7"/>
      <c r="C9" s="7"/>
      <c r="D9" s="7"/>
      <c r="E9" s="7"/>
    </row>
    <row r="10" spans="1:23" x14ac:dyDescent="0.25">
      <c r="A10" t="s">
        <v>431</v>
      </c>
      <c r="B10" s="7"/>
      <c r="C10" s="7"/>
      <c r="D10" s="7"/>
      <c r="E10" s="7"/>
    </row>
    <row r="12" spans="1:23" ht="15" customHeight="1" x14ac:dyDescent="0.25"/>
    <row r="18" spans="4:4" x14ac:dyDescent="0.25">
      <c r="D18" s="12"/>
    </row>
  </sheetData>
  <hyperlinks>
    <hyperlink ref="A4" location="Forside!A1" display="Forside"/>
  </hyperlinks>
  <pageMargins left="0.7" right="0.7" top="0.75" bottom="0.75" header="0.3" footer="0.3"/>
  <pageSetup paperSize="9"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workbookViewId="0">
      <selection activeCell="D20" sqref="D20"/>
    </sheetView>
  </sheetViews>
  <sheetFormatPr defaultRowHeight="15" x14ac:dyDescent="0.25"/>
  <cols>
    <col min="1" max="1" width="55.5703125" customWidth="1"/>
    <col min="2" max="2" width="42.28515625" bestFit="1" customWidth="1"/>
  </cols>
  <sheetData>
    <row r="1" spans="1:2" s="51" customFormat="1" x14ac:dyDescent="0.25">
      <c r="A1" s="50"/>
    </row>
    <row r="2" spans="1:2" s="48" customFormat="1" ht="23.25" x14ac:dyDescent="0.35">
      <c r="A2" s="52" t="s">
        <v>491</v>
      </c>
    </row>
    <row r="3" spans="1:2" s="51" customFormat="1" x14ac:dyDescent="0.25">
      <c r="A3" s="50"/>
    </row>
    <row r="4" spans="1:2" s="51" customFormat="1" ht="18.75" x14ac:dyDescent="0.3">
      <c r="A4" s="53" t="s">
        <v>81</v>
      </c>
    </row>
    <row r="5" spans="1:2" s="51" customFormat="1" x14ac:dyDescent="0.25">
      <c r="A5" s="50"/>
    </row>
    <row r="6" spans="1:2" x14ac:dyDescent="0.25">
      <c r="A6" t="s">
        <v>206</v>
      </c>
      <c r="B6" t="s">
        <v>217</v>
      </c>
    </row>
    <row r="7" spans="1:2" x14ac:dyDescent="0.25">
      <c r="A7" t="s">
        <v>208</v>
      </c>
      <c r="B7">
        <v>0.6</v>
      </c>
    </row>
    <row r="8" spans="1:2" x14ac:dyDescent="0.25">
      <c r="A8" t="s">
        <v>209</v>
      </c>
      <c r="B8">
        <v>0.1</v>
      </c>
    </row>
    <row r="9" spans="1:2" x14ac:dyDescent="0.25">
      <c r="A9" t="s">
        <v>210</v>
      </c>
      <c r="B9">
        <v>0.2</v>
      </c>
    </row>
    <row r="10" spans="1:2" x14ac:dyDescent="0.25">
      <c r="A10" t="s">
        <v>468</v>
      </c>
      <c r="B10">
        <v>1.5</v>
      </c>
    </row>
    <row r="11" spans="1:2" x14ac:dyDescent="0.25">
      <c r="A11" t="s">
        <v>211</v>
      </c>
      <c r="B11">
        <v>-0.1</v>
      </c>
    </row>
    <row r="12" spans="1:2" x14ac:dyDescent="0.25">
      <c r="A12" t="s">
        <v>469</v>
      </c>
      <c r="B12">
        <v>0.1</v>
      </c>
    </row>
    <row r="13" spans="1:2" x14ac:dyDescent="0.25">
      <c r="A13" t="s">
        <v>212</v>
      </c>
      <c r="B13">
        <v>0.4</v>
      </c>
    </row>
    <row r="14" spans="1:2" x14ac:dyDescent="0.25">
      <c r="A14" t="s">
        <v>213</v>
      </c>
      <c r="B14">
        <v>0</v>
      </c>
    </row>
    <row r="16" spans="1:2" ht="42.95" customHeight="1" x14ac:dyDescent="0.25">
      <c r="A16" s="154" t="s">
        <v>214</v>
      </c>
      <c r="B16" s="154"/>
    </row>
    <row r="17" spans="1:2" ht="14.45" hidden="1" customHeight="1" x14ac:dyDescent="0.25">
      <c r="A17" s="68"/>
      <c r="B17" s="68"/>
    </row>
    <row r="18" spans="1:2" x14ac:dyDescent="0.25">
      <c r="A18" t="s">
        <v>467</v>
      </c>
    </row>
  </sheetData>
  <mergeCells count="1">
    <mergeCell ref="A16:B16"/>
  </mergeCells>
  <hyperlinks>
    <hyperlink ref="A4" location="Forside!A1" display="Forside"/>
  </hyperlinks>
  <pageMargins left="0.7" right="0.7" top="0.75" bottom="0.75" header="0.3" footer="0.3"/>
  <pageSetup paperSize="9"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N11"/>
  <sheetViews>
    <sheetView topLeftCell="BS1" workbookViewId="0">
      <selection activeCell="B9" sqref="B9"/>
    </sheetView>
  </sheetViews>
  <sheetFormatPr defaultRowHeight="15" x14ac:dyDescent="0.25"/>
  <cols>
    <col min="1" max="1" width="43.5703125" customWidth="1"/>
    <col min="2" max="2" width="13.42578125" bestFit="1" customWidth="1"/>
    <col min="3" max="3" width="11.140625" bestFit="1" customWidth="1"/>
    <col min="4" max="4" width="11.42578125" bestFit="1" customWidth="1"/>
    <col min="5" max="5" width="8.85546875" customWidth="1"/>
    <col min="6" max="16" width="11.140625" bestFit="1" customWidth="1"/>
  </cols>
  <sheetData>
    <row r="1" spans="1:92" s="51" customFormat="1" x14ac:dyDescent="0.25">
      <c r="A1" s="50"/>
    </row>
    <row r="2" spans="1:92" s="48" customFormat="1" ht="71.099999999999994" customHeight="1" x14ac:dyDescent="0.35">
      <c r="A2" s="147" t="s">
        <v>215</v>
      </c>
      <c r="B2" s="147"/>
      <c r="C2" s="147"/>
      <c r="D2" s="147"/>
      <c r="E2" s="147"/>
    </row>
    <row r="3" spans="1:92" s="51" customFormat="1" x14ac:dyDescent="0.25">
      <c r="A3" s="50"/>
    </row>
    <row r="4" spans="1:92" s="51" customFormat="1" ht="18.75" x14ac:dyDescent="0.3">
      <c r="A4" s="53" t="s">
        <v>81</v>
      </c>
    </row>
    <row r="5" spans="1:92" s="51" customFormat="1" x14ac:dyDescent="0.25">
      <c r="A5" s="50"/>
    </row>
    <row r="6" spans="1:92" x14ac:dyDescent="0.25">
      <c r="B6" s="148" t="s">
        <v>222</v>
      </c>
      <c r="C6" s="148"/>
      <c r="D6" s="148"/>
      <c r="E6" s="148"/>
      <c r="F6" s="148"/>
      <c r="G6" s="148"/>
      <c r="H6" s="148"/>
      <c r="I6" s="148"/>
      <c r="J6" s="148"/>
      <c r="K6" s="148"/>
      <c r="L6" s="148"/>
      <c r="M6" s="148"/>
      <c r="N6" s="148"/>
      <c r="O6" s="148"/>
      <c r="P6" s="148"/>
      <c r="Q6" s="148"/>
      <c r="R6" s="148"/>
      <c r="S6" s="148"/>
      <c r="T6" s="148"/>
      <c r="U6" s="148"/>
      <c r="V6" s="148"/>
      <c r="W6" s="148"/>
      <c r="X6" s="148"/>
      <c r="Y6" s="148"/>
      <c r="Z6" s="148"/>
      <c r="AA6" s="148"/>
      <c r="AB6" s="148"/>
      <c r="AC6" s="148"/>
      <c r="AD6" s="148"/>
      <c r="AE6" s="148"/>
      <c r="AF6" s="148"/>
      <c r="AG6" s="148"/>
      <c r="AH6" s="148"/>
      <c r="AI6" s="148"/>
      <c r="AJ6" s="148"/>
      <c r="AK6" s="148"/>
      <c r="AL6" s="148"/>
      <c r="AM6" s="148"/>
      <c r="AN6" s="148"/>
      <c r="AO6" s="148"/>
      <c r="AP6" s="148"/>
      <c r="AQ6" s="148"/>
      <c r="AR6" s="148"/>
      <c r="AS6" s="148"/>
      <c r="AT6" s="148"/>
      <c r="AU6" s="148"/>
      <c r="AV6" s="148"/>
      <c r="AW6" s="148"/>
      <c r="AX6" s="148"/>
      <c r="AY6" s="148"/>
      <c r="AZ6" s="148"/>
      <c r="BA6" s="148"/>
      <c r="BB6" s="148"/>
      <c r="BC6" s="148"/>
      <c r="BD6" s="148"/>
      <c r="BE6" s="148"/>
      <c r="BF6" s="148"/>
      <c r="BG6" s="148"/>
      <c r="BH6" s="148"/>
      <c r="BI6" s="148"/>
      <c r="BJ6" s="148"/>
      <c r="BK6" s="148"/>
      <c r="BL6" s="148"/>
      <c r="BM6" s="148"/>
      <c r="BN6" s="148"/>
      <c r="BO6" s="148"/>
      <c r="BP6" s="148"/>
      <c r="BQ6" s="148"/>
      <c r="BR6" s="148"/>
      <c r="BS6" s="148"/>
      <c r="BT6" s="148"/>
      <c r="BU6" s="148"/>
      <c r="BV6" s="148"/>
      <c r="BW6" s="148"/>
      <c r="BX6" s="148"/>
      <c r="BY6" s="148"/>
      <c r="BZ6" s="148"/>
      <c r="CA6" s="148"/>
      <c r="CB6" s="148"/>
      <c r="CC6" s="148"/>
      <c r="CD6" s="148"/>
      <c r="CE6" s="148"/>
      <c r="CF6" s="148"/>
      <c r="CG6" s="148"/>
      <c r="CH6" s="148"/>
      <c r="CI6" s="148"/>
      <c r="CJ6" s="148"/>
      <c r="CK6" s="148"/>
      <c r="CL6" s="148"/>
      <c r="CM6" s="148"/>
      <c r="CN6" s="148"/>
    </row>
    <row r="7" spans="1:92" s="12" customFormat="1" x14ac:dyDescent="0.25">
      <c r="A7" s="12" t="s">
        <v>74</v>
      </c>
      <c r="B7" s="12">
        <v>0</v>
      </c>
      <c r="C7" s="12">
        <v>1</v>
      </c>
      <c r="D7" s="12">
        <v>2</v>
      </c>
      <c r="E7" s="12">
        <v>3</v>
      </c>
      <c r="F7" s="12">
        <v>4</v>
      </c>
      <c r="G7" s="12">
        <v>5</v>
      </c>
      <c r="H7" s="12">
        <v>6</v>
      </c>
      <c r="I7" s="12">
        <v>7</v>
      </c>
      <c r="J7" s="12">
        <v>8</v>
      </c>
      <c r="K7" s="12">
        <v>9</v>
      </c>
      <c r="L7" s="12">
        <v>10</v>
      </c>
      <c r="M7" s="12">
        <v>11</v>
      </c>
      <c r="N7" s="12">
        <v>12</v>
      </c>
      <c r="O7" s="12">
        <v>13</v>
      </c>
      <c r="P7" s="12">
        <v>14</v>
      </c>
      <c r="Q7" s="12">
        <v>15</v>
      </c>
      <c r="R7" s="12">
        <v>16</v>
      </c>
      <c r="S7" s="12">
        <v>17</v>
      </c>
      <c r="T7" s="12">
        <v>18</v>
      </c>
      <c r="U7" s="12">
        <v>19</v>
      </c>
      <c r="V7" s="12">
        <v>20</v>
      </c>
      <c r="W7" s="12">
        <v>21</v>
      </c>
      <c r="X7" s="12">
        <v>22</v>
      </c>
      <c r="Y7" s="12">
        <v>23</v>
      </c>
      <c r="Z7" s="12">
        <v>24</v>
      </c>
      <c r="AA7" s="12">
        <v>25</v>
      </c>
      <c r="AB7" s="12">
        <v>26</v>
      </c>
      <c r="AC7" s="12">
        <v>27</v>
      </c>
      <c r="AD7" s="12">
        <v>28</v>
      </c>
      <c r="AE7" s="12">
        <v>29</v>
      </c>
      <c r="AF7" s="12">
        <v>30</v>
      </c>
      <c r="AG7" s="12">
        <v>31</v>
      </c>
      <c r="AH7" s="12">
        <v>32</v>
      </c>
      <c r="AI7" s="12">
        <v>33</v>
      </c>
      <c r="AJ7" s="12">
        <v>34</v>
      </c>
      <c r="AK7" s="12">
        <v>35</v>
      </c>
      <c r="AL7" s="12">
        <v>36</v>
      </c>
      <c r="AM7" s="12">
        <v>37</v>
      </c>
      <c r="AN7" s="12">
        <v>38</v>
      </c>
      <c r="AO7" s="12">
        <v>39</v>
      </c>
      <c r="AP7" s="12">
        <v>40</v>
      </c>
      <c r="AQ7" s="12">
        <v>41</v>
      </c>
      <c r="AR7" s="12">
        <v>42</v>
      </c>
      <c r="AS7" s="12">
        <v>43</v>
      </c>
      <c r="AT7" s="12">
        <v>44</v>
      </c>
      <c r="AU7" s="12">
        <v>45</v>
      </c>
      <c r="AV7" s="12">
        <v>46</v>
      </c>
      <c r="AW7" s="12">
        <v>47</v>
      </c>
      <c r="AX7" s="12">
        <v>48</v>
      </c>
      <c r="AY7" s="12">
        <v>49</v>
      </c>
      <c r="AZ7" s="12">
        <v>50</v>
      </c>
      <c r="BA7" s="12">
        <v>51</v>
      </c>
      <c r="BB7" s="12">
        <v>52</v>
      </c>
      <c r="BC7" s="12">
        <v>53</v>
      </c>
      <c r="BD7" s="12">
        <v>54</v>
      </c>
      <c r="BE7" s="12">
        <v>55</v>
      </c>
      <c r="BF7" s="12">
        <v>56</v>
      </c>
      <c r="BG7" s="12">
        <v>57</v>
      </c>
      <c r="BH7" s="12">
        <v>58</v>
      </c>
      <c r="BI7" s="12">
        <v>59</v>
      </c>
      <c r="BJ7" s="12">
        <v>60</v>
      </c>
      <c r="BK7" s="12">
        <v>61</v>
      </c>
      <c r="BL7" s="12">
        <v>62</v>
      </c>
      <c r="BM7" s="12">
        <v>63</v>
      </c>
      <c r="BN7" s="12">
        <v>64</v>
      </c>
      <c r="BO7" s="12">
        <v>65</v>
      </c>
      <c r="BP7" s="12">
        <v>66</v>
      </c>
      <c r="BQ7" s="12">
        <v>67</v>
      </c>
      <c r="BR7" s="12">
        <v>68</v>
      </c>
      <c r="BS7" s="12">
        <v>69</v>
      </c>
      <c r="BT7" s="12">
        <v>70</v>
      </c>
      <c r="BU7" s="12">
        <v>71</v>
      </c>
      <c r="BV7" s="12">
        <v>72</v>
      </c>
      <c r="BW7" s="12">
        <v>73</v>
      </c>
      <c r="BX7" s="12">
        <v>74</v>
      </c>
      <c r="BY7" s="12">
        <v>75</v>
      </c>
      <c r="BZ7" s="12">
        <v>76</v>
      </c>
      <c r="CA7" s="12">
        <v>77</v>
      </c>
      <c r="CB7" s="12">
        <v>78</v>
      </c>
      <c r="CC7" s="12">
        <v>79</v>
      </c>
      <c r="CD7" s="12">
        <v>80</v>
      </c>
      <c r="CE7" s="12">
        <v>81</v>
      </c>
      <c r="CF7" s="12">
        <v>82</v>
      </c>
      <c r="CG7" s="12">
        <v>83</v>
      </c>
      <c r="CH7" s="12">
        <v>84</v>
      </c>
      <c r="CI7" s="12">
        <v>85</v>
      </c>
      <c r="CJ7" s="12">
        <v>86</v>
      </c>
      <c r="CK7" s="12">
        <v>87</v>
      </c>
      <c r="CL7" s="12">
        <v>88</v>
      </c>
      <c r="CM7" s="12">
        <v>89</v>
      </c>
      <c r="CN7" s="12">
        <v>90</v>
      </c>
    </row>
    <row r="8" spans="1:92" ht="14.45" customHeight="1" x14ac:dyDescent="0.25">
      <c r="A8" t="s">
        <v>145</v>
      </c>
      <c r="B8">
        <v>-2.1</v>
      </c>
      <c r="C8">
        <v>-7.4</v>
      </c>
      <c r="D8">
        <v>-9</v>
      </c>
      <c r="E8">
        <v>-8.9</v>
      </c>
      <c r="F8">
        <v>-8.4</v>
      </c>
      <c r="G8">
        <v>-8.4</v>
      </c>
      <c r="H8">
        <v>-8.3000000000000007</v>
      </c>
      <c r="I8">
        <v>-9.6</v>
      </c>
      <c r="J8">
        <v>-10</v>
      </c>
      <c r="K8">
        <v>-10.8</v>
      </c>
      <c r="L8">
        <v>-10.7</v>
      </c>
      <c r="M8">
        <v>-11.2</v>
      </c>
      <c r="N8">
        <v>-10.9</v>
      </c>
      <c r="O8">
        <v>-10.8</v>
      </c>
      <c r="P8">
        <v>-11.1</v>
      </c>
      <c r="Q8">
        <v>-11.6</v>
      </c>
      <c r="R8">
        <v>-11.5</v>
      </c>
      <c r="S8">
        <v>-10.7</v>
      </c>
      <c r="T8">
        <v>-8.9</v>
      </c>
      <c r="U8">
        <v>-8.4</v>
      </c>
      <c r="V8">
        <v>-6</v>
      </c>
      <c r="W8">
        <v>-5</v>
      </c>
      <c r="X8">
        <v>-5.7</v>
      </c>
      <c r="Y8">
        <v>-5.7</v>
      </c>
      <c r="Z8">
        <v>-4.9000000000000004</v>
      </c>
      <c r="AA8">
        <v>-3.6</v>
      </c>
      <c r="AB8">
        <v>-1.5</v>
      </c>
      <c r="AC8">
        <v>0.4</v>
      </c>
      <c r="AD8">
        <v>1.8</v>
      </c>
      <c r="AE8">
        <v>3</v>
      </c>
      <c r="AF8">
        <v>3.7</v>
      </c>
      <c r="AG8">
        <v>4.3</v>
      </c>
      <c r="AH8">
        <v>4.9000000000000004</v>
      </c>
      <c r="AI8">
        <v>5.7</v>
      </c>
      <c r="AJ8">
        <v>6.2</v>
      </c>
      <c r="AK8">
        <v>6.6</v>
      </c>
      <c r="AL8">
        <v>7</v>
      </c>
      <c r="AM8">
        <v>7.6</v>
      </c>
      <c r="AN8">
        <v>8.1999999999999993</v>
      </c>
      <c r="AO8">
        <v>9.4</v>
      </c>
      <c r="AP8">
        <v>10.3</v>
      </c>
      <c r="AQ8">
        <v>11.2</v>
      </c>
      <c r="AR8">
        <v>11.7</v>
      </c>
      <c r="AS8">
        <v>12.7</v>
      </c>
      <c r="AT8">
        <v>14.1</v>
      </c>
      <c r="AU8">
        <v>14.7</v>
      </c>
      <c r="AV8">
        <v>14.8</v>
      </c>
      <c r="AW8">
        <v>16</v>
      </c>
      <c r="AX8">
        <v>16.100000000000001</v>
      </c>
      <c r="AY8">
        <v>15.1</v>
      </c>
      <c r="AZ8">
        <v>15.2</v>
      </c>
      <c r="BA8">
        <v>15.6</v>
      </c>
      <c r="BB8">
        <v>17</v>
      </c>
      <c r="BC8">
        <v>17.600000000000001</v>
      </c>
      <c r="BD8">
        <v>16.7</v>
      </c>
      <c r="BE8">
        <v>15.7</v>
      </c>
      <c r="BF8">
        <v>15.2</v>
      </c>
      <c r="BG8">
        <v>13.8</v>
      </c>
      <c r="BH8">
        <v>13.2</v>
      </c>
      <c r="BI8">
        <v>12</v>
      </c>
      <c r="BJ8">
        <v>12.2</v>
      </c>
      <c r="BK8">
        <v>12.6</v>
      </c>
      <c r="BL8">
        <v>10.6</v>
      </c>
      <c r="BM8">
        <v>8.6999999999999993</v>
      </c>
      <c r="BN8">
        <v>5</v>
      </c>
      <c r="BO8">
        <v>2.2000000000000002</v>
      </c>
      <c r="BP8">
        <v>0.6</v>
      </c>
      <c r="BQ8">
        <v>0.2</v>
      </c>
      <c r="BR8">
        <v>-0.7</v>
      </c>
      <c r="BS8">
        <v>-1.4</v>
      </c>
      <c r="BT8">
        <v>-1.9</v>
      </c>
      <c r="BU8">
        <v>-2.1</v>
      </c>
      <c r="BV8">
        <v>-2.6</v>
      </c>
      <c r="BW8">
        <v>-3.5</v>
      </c>
      <c r="BX8">
        <v>-3.4</v>
      </c>
      <c r="BY8">
        <v>-4.2</v>
      </c>
      <c r="BZ8">
        <v>-4.2</v>
      </c>
      <c r="CA8">
        <v>-4.4000000000000004</v>
      </c>
      <c r="CB8">
        <v>-3.9</v>
      </c>
      <c r="CC8">
        <v>-4.5</v>
      </c>
      <c r="CD8">
        <v>-4.0999999999999996</v>
      </c>
      <c r="CE8">
        <v>-4.5999999999999996</v>
      </c>
      <c r="CF8">
        <v>-4.4000000000000004</v>
      </c>
      <c r="CG8">
        <v>-4.4000000000000004</v>
      </c>
      <c r="CH8">
        <v>-4.4000000000000004</v>
      </c>
      <c r="CI8">
        <v>-4.0999999999999996</v>
      </c>
      <c r="CJ8">
        <v>-4.0999999999999996</v>
      </c>
      <c r="CK8">
        <v>-3.6</v>
      </c>
      <c r="CL8">
        <v>-3.3</v>
      </c>
      <c r="CM8">
        <v>-3</v>
      </c>
      <c r="CN8">
        <v>-2.6</v>
      </c>
    </row>
    <row r="9" spans="1:92" ht="14.45" customHeight="1" x14ac:dyDescent="0.25">
      <c r="A9" t="s">
        <v>216</v>
      </c>
      <c r="B9">
        <v>-2.1</v>
      </c>
      <c r="C9">
        <v>-7.4</v>
      </c>
      <c r="D9">
        <v>-9.1</v>
      </c>
      <c r="E9">
        <v>-9</v>
      </c>
      <c r="F9">
        <v>-8.5</v>
      </c>
      <c r="G9">
        <v>-8.5</v>
      </c>
      <c r="H9">
        <v>-8.3000000000000007</v>
      </c>
      <c r="I9">
        <v>-9.6999999999999993</v>
      </c>
      <c r="J9">
        <v>-10</v>
      </c>
      <c r="K9">
        <v>-10.8</v>
      </c>
      <c r="L9">
        <v>-10.7</v>
      </c>
      <c r="M9">
        <v>-11.2</v>
      </c>
      <c r="N9">
        <v>-11</v>
      </c>
      <c r="O9">
        <v>-10.8</v>
      </c>
      <c r="P9">
        <v>-11.1</v>
      </c>
      <c r="Q9">
        <v>-11.6</v>
      </c>
      <c r="R9">
        <v>-11.5</v>
      </c>
      <c r="S9">
        <v>-10.7</v>
      </c>
      <c r="T9">
        <v>-9</v>
      </c>
      <c r="U9">
        <v>-8.6</v>
      </c>
      <c r="V9">
        <v>-6.2</v>
      </c>
      <c r="W9">
        <v>-5.3</v>
      </c>
      <c r="X9">
        <v>-5.9</v>
      </c>
      <c r="Y9">
        <v>-6</v>
      </c>
      <c r="Z9">
        <v>-5.2</v>
      </c>
      <c r="AA9">
        <v>-4</v>
      </c>
      <c r="AB9">
        <v>-1.9</v>
      </c>
      <c r="AC9">
        <v>-0.1</v>
      </c>
      <c r="AD9">
        <v>1.3</v>
      </c>
      <c r="AE9">
        <v>2.5</v>
      </c>
      <c r="AF9">
        <v>3.2</v>
      </c>
      <c r="AG9">
        <v>3.8</v>
      </c>
      <c r="AH9">
        <v>4.4000000000000004</v>
      </c>
      <c r="AI9">
        <v>5.0999999999999996</v>
      </c>
      <c r="AJ9">
        <v>5.6</v>
      </c>
      <c r="AK9">
        <v>5.9</v>
      </c>
      <c r="AL9">
        <v>6.4</v>
      </c>
      <c r="AM9">
        <v>6.9</v>
      </c>
      <c r="AN9">
        <v>7.4</v>
      </c>
      <c r="AO9">
        <v>8.6</v>
      </c>
      <c r="AP9">
        <v>9.4</v>
      </c>
      <c r="AQ9">
        <v>10.199999999999999</v>
      </c>
      <c r="AR9">
        <v>10.7</v>
      </c>
      <c r="AS9">
        <v>11.6</v>
      </c>
      <c r="AT9">
        <v>12.9</v>
      </c>
      <c r="AU9">
        <v>13.4</v>
      </c>
      <c r="AV9">
        <v>13.5</v>
      </c>
      <c r="AW9">
        <v>14.6</v>
      </c>
      <c r="AX9">
        <v>14.6</v>
      </c>
      <c r="AY9">
        <v>13.7</v>
      </c>
      <c r="AZ9">
        <v>13.8</v>
      </c>
      <c r="BA9">
        <v>14.1</v>
      </c>
      <c r="BB9">
        <v>15.3</v>
      </c>
      <c r="BC9">
        <v>15.7</v>
      </c>
      <c r="BD9">
        <v>14.9</v>
      </c>
      <c r="BE9">
        <v>13.9</v>
      </c>
      <c r="BF9">
        <v>13.4</v>
      </c>
      <c r="BG9">
        <v>12.1</v>
      </c>
      <c r="BH9">
        <v>11.5</v>
      </c>
      <c r="BI9">
        <v>10.4</v>
      </c>
      <c r="BJ9">
        <v>10.6</v>
      </c>
      <c r="BK9">
        <v>11</v>
      </c>
      <c r="BL9">
        <v>8.9</v>
      </c>
      <c r="BM9">
        <v>7</v>
      </c>
      <c r="BN9">
        <v>3.5</v>
      </c>
      <c r="BO9">
        <v>0.8</v>
      </c>
      <c r="BP9">
        <v>-0.7</v>
      </c>
      <c r="BQ9">
        <v>-1</v>
      </c>
      <c r="BR9">
        <v>-1.8</v>
      </c>
      <c r="BS9">
        <v>-2.5</v>
      </c>
      <c r="BT9">
        <v>-2.9</v>
      </c>
      <c r="BU9">
        <v>-3.1</v>
      </c>
      <c r="BV9">
        <v>-3.7</v>
      </c>
      <c r="BW9">
        <v>-4.5</v>
      </c>
      <c r="BX9">
        <v>-4.3</v>
      </c>
      <c r="BY9">
        <v>-5</v>
      </c>
      <c r="BZ9">
        <v>-4.8</v>
      </c>
      <c r="CA9">
        <v>-4.9000000000000004</v>
      </c>
      <c r="CB9">
        <v>-4.3</v>
      </c>
      <c r="CC9">
        <v>-4.8</v>
      </c>
      <c r="CD9">
        <v>-4.4000000000000004</v>
      </c>
      <c r="CE9">
        <v>-4.8</v>
      </c>
      <c r="CF9">
        <v>-4.7</v>
      </c>
      <c r="CG9">
        <v>-4.5999999999999996</v>
      </c>
      <c r="CH9">
        <v>-4.5</v>
      </c>
      <c r="CI9">
        <v>-4.2</v>
      </c>
      <c r="CJ9">
        <v>-4.2</v>
      </c>
      <c r="CK9">
        <v>-3.7</v>
      </c>
      <c r="CL9">
        <v>-3.4</v>
      </c>
      <c r="CM9">
        <v>-3.1</v>
      </c>
      <c r="CN9">
        <v>-2.7</v>
      </c>
    </row>
    <row r="11" spans="1:92" x14ac:dyDescent="0.25">
      <c r="A11" t="s">
        <v>111</v>
      </c>
    </row>
  </sheetData>
  <mergeCells count="2">
    <mergeCell ref="A2:E2"/>
    <mergeCell ref="B6:CN6"/>
  </mergeCells>
  <hyperlinks>
    <hyperlink ref="A4" location="Forside!A1" display="Forside"/>
  </hyperlinks>
  <pageMargins left="0.7" right="0.7" top="0.75" bottom="0.75" header="0.3" footer="0.3"/>
  <pageSetup paperSize="9"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8"/>
  <sheetViews>
    <sheetView zoomScaleNormal="100" workbookViewId="0">
      <selection activeCell="D19" sqref="D19"/>
    </sheetView>
  </sheetViews>
  <sheetFormatPr defaultRowHeight="15" x14ac:dyDescent="0.25"/>
  <cols>
    <col min="1" max="1" width="45.140625" customWidth="1"/>
    <col min="2" max="2" width="13" customWidth="1"/>
    <col min="3" max="3" width="14.85546875" customWidth="1"/>
    <col min="4" max="4" width="31.5703125" customWidth="1"/>
    <col min="5" max="5" width="14.5703125" customWidth="1"/>
    <col min="6" max="6" width="11" customWidth="1"/>
    <col min="8" max="8" width="20.5703125" customWidth="1"/>
  </cols>
  <sheetData>
    <row r="1" spans="1:8" s="51" customFormat="1" x14ac:dyDescent="0.25">
      <c r="A1" s="50"/>
    </row>
    <row r="2" spans="1:8" s="48" customFormat="1" ht="23.25" x14ac:dyDescent="0.35">
      <c r="A2" s="52" t="s">
        <v>439</v>
      </c>
    </row>
    <row r="3" spans="1:8" s="51" customFormat="1" x14ac:dyDescent="0.25">
      <c r="A3" s="50"/>
    </row>
    <row r="4" spans="1:8" s="51" customFormat="1" ht="18.75" x14ac:dyDescent="0.3">
      <c r="A4" s="53" t="s">
        <v>81</v>
      </c>
    </row>
    <row r="5" spans="1:8" s="51" customFormat="1" x14ac:dyDescent="0.25">
      <c r="A5" s="50"/>
    </row>
    <row r="6" spans="1:8" x14ac:dyDescent="0.25">
      <c r="A6" s="12" t="s">
        <v>109</v>
      </c>
      <c r="B6" s="130">
        <v>2014</v>
      </c>
      <c r="C6" s="130">
        <v>2019</v>
      </c>
      <c r="D6" s="118" t="s">
        <v>492</v>
      </c>
      <c r="E6" s="39"/>
      <c r="F6" s="39"/>
      <c r="G6" s="39"/>
      <c r="H6" s="39"/>
    </row>
    <row r="7" spans="1:8" x14ac:dyDescent="0.25">
      <c r="A7" s="12" t="s">
        <v>292</v>
      </c>
      <c r="B7" s="119">
        <v>5648</v>
      </c>
      <c r="C7" s="119">
        <v>5817</v>
      </c>
      <c r="D7" s="119">
        <v>3</v>
      </c>
      <c r="E7" s="12"/>
      <c r="F7" s="15"/>
      <c r="G7" s="15"/>
      <c r="H7" s="12"/>
    </row>
    <row r="8" spans="1:8" x14ac:dyDescent="0.25">
      <c r="A8" t="s">
        <v>0</v>
      </c>
      <c r="B8" s="118">
        <v>5007</v>
      </c>
      <c r="C8" s="118">
        <v>5020</v>
      </c>
      <c r="D8" s="118">
        <v>0</v>
      </c>
      <c r="E8" s="15"/>
      <c r="F8" s="15"/>
      <c r="G8" s="15"/>
      <c r="H8" s="12"/>
    </row>
    <row r="9" spans="1:8" x14ac:dyDescent="0.25">
      <c r="A9" t="s">
        <v>113</v>
      </c>
      <c r="B9" s="118">
        <v>641</v>
      </c>
      <c r="C9" s="118">
        <v>797</v>
      </c>
      <c r="D9" s="118">
        <v>24</v>
      </c>
      <c r="E9" s="15"/>
      <c r="F9" s="15"/>
      <c r="G9" s="15"/>
      <c r="H9" s="12"/>
    </row>
    <row r="10" spans="1:8" x14ac:dyDescent="0.25">
      <c r="B10" s="118"/>
      <c r="C10" s="118"/>
      <c r="D10" s="118"/>
      <c r="E10" s="15"/>
      <c r="F10" s="15"/>
      <c r="G10" s="15"/>
      <c r="H10" s="12"/>
    </row>
    <row r="11" spans="1:8" x14ac:dyDescent="0.25">
      <c r="A11" s="12" t="s">
        <v>114</v>
      </c>
      <c r="B11" s="119">
        <v>487</v>
      </c>
      <c r="C11" s="119">
        <v>608</v>
      </c>
      <c r="D11" s="119">
        <v>25</v>
      </c>
      <c r="E11" s="12"/>
      <c r="F11" s="15"/>
      <c r="G11" s="15"/>
      <c r="H11" s="12"/>
    </row>
    <row r="12" spans="1:8" x14ac:dyDescent="0.25">
      <c r="A12" s="15" t="s">
        <v>434</v>
      </c>
      <c r="B12" s="118">
        <v>206</v>
      </c>
      <c r="C12" s="118">
        <v>256</v>
      </c>
      <c r="D12" s="118">
        <v>24</v>
      </c>
      <c r="E12" s="15"/>
      <c r="F12" s="15"/>
      <c r="G12" s="15"/>
      <c r="H12" s="12"/>
    </row>
    <row r="13" spans="1:8" x14ac:dyDescent="0.25">
      <c r="A13" s="15" t="s">
        <v>435</v>
      </c>
      <c r="B13" s="118">
        <v>136</v>
      </c>
      <c r="C13" s="118">
        <v>174</v>
      </c>
      <c r="D13" s="118">
        <v>28</v>
      </c>
      <c r="E13" s="15"/>
      <c r="F13" s="15"/>
      <c r="G13" s="15"/>
      <c r="H13" s="12"/>
    </row>
    <row r="14" spans="1:8" x14ac:dyDescent="0.25">
      <c r="A14" s="15" t="s">
        <v>436</v>
      </c>
      <c r="B14" s="118">
        <v>145</v>
      </c>
      <c r="C14" s="118">
        <v>178</v>
      </c>
      <c r="D14" s="118">
        <v>23</v>
      </c>
      <c r="E14" s="15"/>
      <c r="F14" s="15"/>
      <c r="G14" s="15"/>
      <c r="H14" s="12"/>
    </row>
    <row r="15" spans="1:8" x14ac:dyDescent="0.25">
      <c r="A15" s="15"/>
      <c r="B15" s="118"/>
      <c r="C15" s="118"/>
      <c r="D15" s="118"/>
      <c r="E15" s="15"/>
      <c r="F15" s="15"/>
      <c r="G15" s="15"/>
      <c r="H15" s="12"/>
    </row>
    <row r="16" spans="1:8" x14ac:dyDescent="0.25">
      <c r="A16" s="81" t="s">
        <v>118</v>
      </c>
      <c r="B16" s="119">
        <v>154</v>
      </c>
      <c r="C16" s="119">
        <v>189</v>
      </c>
      <c r="D16" s="119">
        <v>23</v>
      </c>
      <c r="E16" s="63"/>
      <c r="F16" s="15"/>
      <c r="G16" s="15"/>
      <c r="H16" s="12"/>
    </row>
    <row r="17" spans="1:8" x14ac:dyDescent="0.25">
      <c r="A17" s="80" t="s">
        <v>434</v>
      </c>
      <c r="B17" s="118">
        <v>23</v>
      </c>
      <c r="C17" s="118">
        <v>31</v>
      </c>
      <c r="D17" s="118">
        <v>36</v>
      </c>
      <c r="E17" s="39"/>
      <c r="F17" s="15"/>
      <c r="G17" s="15"/>
      <c r="H17" s="12"/>
    </row>
    <row r="18" spans="1:8" x14ac:dyDescent="0.25">
      <c r="A18" s="13" t="s">
        <v>435</v>
      </c>
      <c r="B18" s="117">
        <v>89</v>
      </c>
      <c r="C18" s="117">
        <v>105</v>
      </c>
      <c r="D18" s="117">
        <v>18</v>
      </c>
      <c r="E18" s="16"/>
      <c r="F18" s="15"/>
      <c r="G18" s="15"/>
      <c r="H18" s="12"/>
    </row>
    <row r="19" spans="1:8" ht="14.45" customHeight="1" x14ac:dyDescent="0.25">
      <c r="A19" s="13" t="s">
        <v>436</v>
      </c>
      <c r="B19" s="121">
        <v>42</v>
      </c>
      <c r="C19" s="121">
        <v>52</v>
      </c>
      <c r="D19" s="121">
        <v>25</v>
      </c>
      <c r="E19" s="11"/>
      <c r="F19" s="15"/>
      <c r="G19" s="15"/>
      <c r="H19" s="12"/>
    </row>
    <row r="21" spans="1:8" x14ac:dyDescent="0.25">
      <c r="A21" s="145" t="s">
        <v>440</v>
      </c>
      <c r="B21" s="145"/>
      <c r="C21" s="145"/>
      <c r="D21" s="145"/>
      <c r="E21" s="145"/>
      <c r="F21" s="145"/>
    </row>
    <row r="22" spans="1:8" x14ac:dyDescent="0.25">
      <c r="A22" t="s">
        <v>111</v>
      </c>
    </row>
    <row r="24" spans="1:8" x14ac:dyDescent="0.25">
      <c r="A24" s="57"/>
    </row>
    <row r="25" spans="1:8" x14ac:dyDescent="0.25">
      <c r="A25" s="57"/>
    </row>
    <row r="26" spans="1:8" x14ac:dyDescent="0.25">
      <c r="A26" s="57"/>
    </row>
    <row r="27" spans="1:8" x14ac:dyDescent="0.25">
      <c r="A27" s="57"/>
    </row>
    <row r="28" spans="1:8" x14ac:dyDescent="0.25">
      <c r="A28" s="57"/>
    </row>
  </sheetData>
  <mergeCells count="1">
    <mergeCell ref="A21:F21"/>
  </mergeCells>
  <hyperlinks>
    <hyperlink ref="A4" location="Forside!A1" display="Forside"/>
  </hyperlinks>
  <pageMargins left="0.7" right="0.7" top="0.75" bottom="0.75" header="0.3" footer="0.3"/>
  <pageSetup paperSize="9"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0"/>
  <sheetViews>
    <sheetView zoomScaleNormal="100" workbookViewId="0">
      <selection activeCell="K16" sqref="K16"/>
    </sheetView>
  </sheetViews>
  <sheetFormatPr defaultRowHeight="15" x14ac:dyDescent="0.25"/>
  <cols>
    <col min="1" max="1" width="45.140625" customWidth="1"/>
    <col min="2" max="2" width="13" customWidth="1"/>
    <col min="3" max="3" width="14.85546875" customWidth="1"/>
    <col min="4" max="4" width="15.42578125" customWidth="1"/>
    <col min="5" max="5" width="14.5703125" customWidth="1"/>
    <col min="6" max="6" width="11" customWidth="1"/>
    <col min="8" max="8" width="24.28515625" customWidth="1"/>
  </cols>
  <sheetData>
    <row r="1" spans="1:8" s="51" customFormat="1" x14ac:dyDescent="0.25">
      <c r="A1" s="50"/>
    </row>
    <row r="2" spans="1:8" s="48" customFormat="1" ht="23.25" x14ac:dyDescent="0.35">
      <c r="A2" s="52" t="s">
        <v>441</v>
      </c>
    </row>
    <row r="3" spans="1:8" s="51" customFormat="1" x14ac:dyDescent="0.25">
      <c r="A3" s="50"/>
    </row>
    <row r="4" spans="1:8" s="51" customFormat="1" ht="18.75" x14ac:dyDescent="0.3">
      <c r="A4" s="53" t="s">
        <v>81</v>
      </c>
    </row>
    <row r="5" spans="1:8" s="51" customFormat="1" x14ac:dyDescent="0.25">
      <c r="A5" s="50"/>
    </row>
    <row r="6" spans="1:8" x14ac:dyDescent="0.25">
      <c r="A6" s="12"/>
      <c r="B6" s="12">
        <v>2014</v>
      </c>
      <c r="C6" s="12">
        <v>2015</v>
      </c>
      <c r="D6" s="12">
        <v>2016</v>
      </c>
      <c r="E6" s="12">
        <v>2017</v>
      </c>
      <c r="F6" s="12">
        <v>2018</v>
      </c>
      <c r="G6" s="12">
        <v>2019</v>
      </c>
      <c r="H6" s="81" t="s">
        <v>493</v>
      </c>
    </row>
    <row r="7" spans="1:8" x14ac:dyDescent="0.25">
      <c r="A7" s="12"/>
      <c r="B7" s="155" t="s">
        <v>227</v>
      </c>
      <c r="C7" s="155"/>
      <c r="D7" s="155"/>
      <c r="E7" s="155"/>
      <c r="F7" s="155"/>
      <c r="G7" s="155"/>
      <c r="H7" s="155"/>
    </row>
    <row r="8" spans="1:8" x14ac:dyDescent="0.25">
      <c r="A8" s="12" t="s">
        <v>112</v>
      </c>
      <c r="B8" s="12">
        <v>5</v>
      </c>
      <c r="C8" s="12">
        <v>-5</v>
      </c>
      <c r="D8" s="12">
        <v>0</v>
      </c>
      <c r="E8" s="12">
        <v>7</v>
      </c>
      <c r="F8" s="12">
        <v>3</v>
      </c>
      <c r="G8" s="12">
        <v>16</v>
      </c>
      <c r="H8" s="12">
        <v>12</v>
      </c>
    </row>
    <row r="9" spans="1:8" x14ac:dyDescent="0.25">
      <c r="A9" t="s">
        <v>0</v>
      </c>
      <c r="B9" s="15">
        <v>12</v>
      </c>
      <c r="C9" s="15">
        <v>1</v>
      </c>
      <c r="D9" s="15">
        <v>6</v>
      </c>
      <c r="E9" s="15">
        <v>14</v>
      </c>
      <c r="F9" s="15">
        <v>8</v>
      </c>
      <c r="G9" s="15">
        <v>22</v>
      </c>
      <c r="H9" s="15">
        <v>10</v>
      </c>
    </row>
    <row r="10" spans="1:8" x14ac:dyDescent="0.25">
      <c r="A10" t="s">
        <v>113</v>
      </c>
      <c r="B10" s="15">
        <v>-54</v>
      </c>
      <c r="C10" s="15">
        <v>-56</v>
      </c>
      <c r="D10" s="15">
        <v>-46</v>
      </c>
      <c r="E10" s="15">
        <v>-36</v>
      </c>
      <c r="F10" s="15">
        <v>-31</v>
      </c>
      <c r="G10" s="15">
        <v>-21</v>
      </c>
      <c r="H10" s="15">
        <v>34</v>
      </c>
    </row>
    <row r="11" spans="1:8" x14ac:dyDescent="0.25">
      <c r="B11" s="15"/>
      <c r="C11" s="15"/>
      <c r="D11" s="15"/>
      <c r="E11" s="15"/>
      <c r="F11" s="15"/>
      <c r="G11" s="15"/>
      <c r="H11" s="15"/>
    </row>
    <row r="12" spans="1:8" x14ac:dyDescent="0.25">
      <c r="A12" s="12" t="s">
        <v>114</v>
      </c>
      <c r="B12" s="12">
        <v>-26</v>
      </c>
      <c r="C12" s="12">
        <v>-31</v>
      </c>
      <c r="D12" s="12">
        <v>-23</v>
      </c>
      <c r="E12" s="12">
        <v>-13</v>
      </c>
      <c r="F12" s="12">
        <v>-8</v>
      </c>
      <c r="G12" s="12">
        <v>5</v>
      </c>
      <c r="H12" s="12">
        <v>31</v>
      </c>
    </row>
    <row r="13" spans="1:8" x14ac:dyDescent="0.25">
      <c r="A13" s="15" t="s">
        <v>115</v>
      </c>
      <c r="B13" s="15">
        <v>32</v>
      </c>
      <c r="C13" s="15">
        <v>33</v>
      </c>
      <c r="D13" s="15">
        <v>35</v>
      </c>
      <c r="E13" s="15">
        <v>39</v>
      </c>
      <c r="F13" s="15">
        <v>39</v>
      </c>
      <c r="G13" s="15">
        <v>52</v>
      </c>
      <c r="H13" s="15">
        <v>20</v>
      </c>
    </row>
    <row r="14" spans="1:8" x14ac:dyDescent="0.25">
      <c r="A14" s="15" t="s">
        <v>116</v>
      </c>
      <c r="B14" s="15">
        <v>-110</v>
      </c>
      <c r="C14" s="15">
        <v>-121</v>
      </c>
      <c r="D14" s="15">
        <v>-108</v>
      </c>
      <c r="E14" s="15">
        <v>-92</v>
      </c>
      <c r="F14" s="15">
        <v>-82</v>
      </c>
      <c r="G14" s="15">
        <v>-74</v>
      </c>
      <c r="H14" s="15">
        <v>36</v>
      </c>
    </row>
    <row r="15" spans="1:8" x14ac:dyDescent="0.25">
      <c r="A15" s="15" t="s">
        <v>117</v>
      </c>
      <c r="B15" s="15">
        <v>-29</v>
      </c>
      <c r="C15" s="15">
        <v>-35</v>
      </c>
      <c r="D15" s="15">
        <v>-20</v>
      </c>
      <c r="E15" s="15">
        <v>-8</v>
      </c>
      <c r="F15" s="15">
        <v>-1</v>
      </c>
      <c r="G15" s="15">
        <v>14</v>
      </c>
      <c r="H15" s="15">
        <v>43</v>
      </c>
    </row>
    <row r="16" spans="1:8" x14ac:dyDescent="0.25">
      <c r="A16" s="15"/>
      <c r="B16" s="15"/>
      <c r="C16" s="15"/>
      <c r="D16" s="15"/>
      <c r="E16" s="15"/>
      <c r="F16" s="15"/>
      <c r="G16" s="15"/>
      <c r="H16" s="15"/>
    </row>
    <row r="17" spans="1:8" x14ac:dyDescent="0.25">
      <c r="A17" s="81" t="s">
        <v>118</v>
      </c>
      <c r="B17" s="63">
        <v>-144</v>
      </c>
      <c r="C17" s="63">
        <v>-137</v>
      </c>
      <c r="D17" s="63">
        <v>-125</v>
      </c>
      <c r="E17" s="63">
        <v>-109</v>
      </c>
      <c r="F17" s="63">
        <v>-110</v>
      </c>
      <c r="G17" s="63">
        <v>-102</v>
      </c>
      <c r="H17" s="63">
        <v>42</v>
      </c>
    </row>
    <row r="18" spans="1:8" x14ac:dyDescent="0.25">
      <c r="A18" s="80" t="s">
        <v>115</v>
      </c>
      <c r="B18" s="39">
        <v>-81</v>
      </c>
      <c r="C18" s="39">
        <v>-82</v>
      </c>
      <c r="D18" s="39">
        <v>-79</v>
      </c>
      <c r="E18" s="39">
        <v>-68</v>
      </c>
      <c r="F18" s="39">
        <v>-76</v>
      </c>
      <c r="G18" s="39">
        <v>-72</v>
      </c>
      <c r="H18" s="39">
        <v>9</v>
      </c>
    </row>
    <row r="19" spans="1:8" x14ac:dyDescent="0.25">
      <c r="A19" s="13" t="s">
        <v>116</v>
      </c>
      <c r="B19" s="16">
        <v>-158</v>
      </c>
      <c r="C19" s="16">
        <v>-148</v>
      </c>
      <c r="D19" s="16">
        <v>-135</v>
      </c>
      <c r="E19" s="16">
        <v>-119</v>
      </c>
      <c r="F19" s="16">
        <v>-117</v>
      </c>
      <c r="G19" s="16">
        <v>-109</v>
      </c>
      <c r="H19" s="16">
        <v>49</v>
      </c>
    </row>
    <row r="20" spans="1:8" ht="14.45" customHeight="1" x14ac:dyDescent="0.25">
      <c r="A20" s="13" t="s">
        <v>117</v>
      </c>
      <c r="B20" s="11">
        <v>-150</v>
      </c>
      <c r="C20" s="11">
        <v>-142</v>
      </c>
      <c r="D20" s="11">
        <v>-130</v>
      </c>
      <c r="E20" s="11">
        <v>-113</v>
      </c>
      <c r="F20" s="11">
        <v>-114</v>
      </c>
      <c r="G20" s="11">
        <v>-106</v>
      </c>
      <c r="H20" s="11">
        <v>44</v>
      </c>
    </row>
    <row r="23" spans="1:8" ht="15.75" customHeight="1" x14ac:dyDescent="0.25">
      <c r="A23" s="145" t="s">
        <v>494</v>
      </c>
      <c r="B23" s="145"/>
      <c r="C23" s="145"/>
      <c r="D23" s="145"/>
      <c r="E23" s="145"/>
      <c r="F23" s="145"/>
    </row>
    <row r="24" spans="1:8" x14ac:dyDescent="0.25">
      <c r="A24" t="s">
        <v>111</v>
      </c>
    </row>
    <row r="26" spans="1:8" x14ac:dyDescent="0.25">
      <c r="A26" s="57"/>
    </row>
    <row r="27" spans="1:8" x14ac:dyDescent="0.25">
      <c r="A27" s="57"/>
    </row>
    <row r="28" spans="1:8" x14ac:dyDescent="0.25">
      <c r="A28" s="57"/>
    </row>
    <row r="29" spans="1:8" x14ac:dyDescent="0.25">
      <c r="A29" s="57"/>
    </row>
    <row r="30" spans="1:8" x14ac:dyDescent="0.25">
      <c r="A30" s="57"/>
    </row>
  </sheetData>
  <mergeCells count="2">
    <mergeCell ref="B7:H7"/>
    <mergeCell ref="A23:F23"/>
  </mergeCells>
  <hyperlinks>
    <hyperlink ref="A4" location="Forside!A1" display="Forside"/>
  </hyperlinks>
  <pageMargins left="0.7" right="0.7" top="0.75" bottom="0.75" header="0.3" footer="0.3"/>
  <pageSetup paperSize="9"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
  <sheetViews>
    <sheetView zoomScaleNormal="100" workbookViewId="0">
      <selection activeCell="H17" sqref="H17"/>
    </sheetView>
  </sheetViews>
  <sheetFormatPr defaultRowHeight="15" x14ac:dyDescent="0.25"/>
  <cols>
    <col min="1" max="1" width="18.28515625" customWidth="1"/>
    <col min="2" max="2" width="43.140625" customWidth="1"/>
    <col min="3" max="3" width="19.5703125" customWidth="1"/>
    <col min="4" max="4" width="22.7109375" customWidth="1"/>
    <col min="5" max="5" width="19.28515625" customWidth="1"/>
    <col min="6" max="6" width="16.140625" customWidth="1"/>
    <col min="7" max="7" width="21" bestFit="1" customWidth="1"/>
    <col min="8" max="8" width="27.5703125" bestFit="1" customWidth="1"/>
    <col min="9" max="9" width="17.5703125" bestFit="1" customWidth="1"/>
  </cols>
  <sheetData>
    <row r="1" spans="1:9" s="51" customFormat="1" x14ac:dyDescent="0.25">
      <c r="B1" s="50"/>
    </row>
    <row r="2" spans="1:9" s="48" customFormat="1" ht="58.5" customHeight="1" x14ac:dyDescent="0.35">
      <c r="A2" s="147" t="s">
        <v>463</v>
      </c>
      <c r="B2" s="147"/>
      <c r="C2" s="147"/>
      <c r="D2" s="147"/>
      <c r="E2" s="147"/>
      <c r="F2" s="147"/>
      <c r="G2" s="147"/>
    </row>
    <row r="3" spans="1:9" s="51" customFormat="1" x14ac:dyDescent="0.25">
      <c r="A3" s="50"/>
    </row>
    <row r="4" spans="1:9" s="51" customFormat="1" ht="18.75" x14ac:dyDescent="0.3">
      <c r="A4" s="53" t="s">
        <v>81</v>
      </c>
    </row>
    <row r="5" spans="1:9" s="51" customFormat="1" x14ac:dyDescent="0.25">
      <c r="B5" s="50"/>
    </row>
    <row r="6" spans="1:9" x14ac:dyDescent="0.25">
      <c r="C6" s="12">
        <v>2014</v>
      </c>
      <c r="D6" s="12">
        <v>2019</v>
      </c>
      <c r="E6" s="81" t="s">
        <v>495</v>
      </c>
      <c r="F6" s="148" t="s">
        <v>250</v>
      </c>
      <c r="G6" s="148"/>
      <c r="H6" s="148"/>
      <c r="I6" s="148"/>
    </row>
    <row r="7" spans="1:9" x14ac:dyDescent="0.25">
      <c r="F7" t="s">
        <v>222</v>
      </c>
      <c r="G7" t="s">
        <v>223</v>
      </c>
      <c r="H7" t="s">
        <v>251</v>
      </c>
      <c r="I7" t="s">
        <v>438</v>
      </c>
    </row>
    <row r="8" spans="1:9" ht="15" customHeight="1" x14ac:dyDescent="0.25">
      <c r="B8" s="12"/>
      <c r="C8" s="156" t="s">
        <v>227</v>
      </c>
      <c r="D8" s="156"/>
      <c r="E8" s="156"/>
      <c r="F8" s="156"/>
      <c r="G8" s="156"/>
      <c r="H8" s="156"/>
    </row>
    <row r="9" spans="1:9" ht="15.75" thickBot="1" x14ac:dyDescent="0.3">
      <c r="B9" s="12" t="s">
        <v>0</v>
      </c>
      <c r="C9" s="75">
        <v>12</v>
      </c>
      <c r="D9" s="84">
        <v>22</v>
      </c>
      <c r="E9" s="75">
        <v>10</v>
      </c>
      <c r="F9" s="76">
        <v>-4</v>
      </c>
      <c r="G9" s="76" t="s">
        <v>97</v>
      </c>
      <c r="H9" s="76">
        <v>7</v>
      </c>
      <c r="I9" s="69"/>
    </row>
    <row r="10" spans="1:9" ht="15.75" thickBot="1" x14ac:dyDescent="0.3">
      <c r="A10" s="150" t="s">
        <v>141</v>
      </c>
      <c r="B10" s="15" t="s">
        <v>5</v>
      </c>
      <c r="C10" s="75">
        <v>32</v>
      </c>
      <c r="D10" s="75">
        <v>52</v>
      </c>
      <c r="E10" s="75">
        <v>20</v>
      </c>
      <c r="F10" s="76">
        <v>5</v>
      </c>
      <c r="G10" s="76">
        <v>5</v>
      </c>
      <c r="H10" s="76">
        <v>10</v>
      </c>
      <c r="I10" s="69">
        <v>-2</v>
      </c>
    </row>
    <row r="11" spans="1:9" ht="15.75" thickBot="1" x14ac:dyDescent="0.3">
      <c r="A11" s="150"/>
      <c r="B11" s="15" t="s">
        <v>95</v>
      </c>
      <c r="C11" s="75">
        <v>-110</v>
      </c>
      <c r="D11" s="75">
        <v>-74</v>
      </c>
      <c r="E11" s="75">
        <v>36</v>
      </c>
      <c r="F11" s="76">
        <v>-6</v>
      </c>
      <c r="G11" s="76">
        <v>-2</v>
      </c>
      <c r="H11" s="76">
        <v>23</v>
      </c>
      <c r="I11" s="69">
        <v>-4</v>
      </c>
    </row>
    <row r="12" spans="1:9" ht="15.75" thickBot="1" x14ac:dyDescent="0.3">
      <c r="A12" s="150"/>
      <c r="B12" s="15" t="s">
        <v>96</v>
      </c>
      <c r="C12" s="75">
        <v>-29</v>
      </c>
      <c r="D12" s="75">
        <v>14</v>
      </c>
      <c r="E12" s="75">
        <v>43</v>
      </c>
      <c r="F12" s="76">
        <v>0</v>
      </c>
      <c r="G12" s="76">
        <v>6</v>
      </c>
      <c r="H12" s="76">
        <v>20</v>
      </c>
      <c r="I12" s="69">
        <v>3</v>
      </c>
    </row>
    <row r="13" spans="1:9" ht="15.75" thickBot="1" x14ac:dyDescent="0.3">
      <c r="A13" s="150" t="s">
        <v>142</v>
      </c>
      <c r="B13" s="15" t="s">
        <v>5</v>
      </c>
      <c r="C13" s="75">
        <v>-81</v>
      </c>
      <c r="D13" s="75">
        <v>-72</v>
      </c>
      <c r="E13" s="75">
        <v>9</v>
      </c>
      <c r="F13" s="76">
        <v>-17</v>
      </c>
      <c r="G13" s="76" t="s">
        <v>97</v>
      </c>
      <c r="H13" s="76">
        <v>5</v>
      </c>
      <c r="I13" s="122"/>
    </row>
    <row r="14" spans="1:9" ht="15.75" thickBot="1" x14ac:dyDescent="0.3">
      <c r="A14" s="150"/>
      <c r="B14" s="15" t="s">
        <v>95</v>
      </c>
      <c r="C14" s="77">
        <v>-158</v>
      </c>
      <c r="D14" s="77">
        <v>-109</v>
      </c>
      <c r="E14" s="75">
        <v>49</v>
      </c>
      <c r="F14" s="78">
        <v>18</v>
      </c>
      <c r="G14" s="78" t="s">
        <v>97</v>
      </c>
      <c r="H14" s="78">
        <v>14</v>
      </c>
      <c r="I14" s="123"/>
    </row>
    <row r="15" spans="1:9" ht="15.75" thickBot="1" x14ac:dyDescent="0.3">
      <c r="A15" s="150"/>
      <c r="B15" s="15" t="s">
        <v>96</v>
      </c>
      <c r="C15" s="75">
        <v>-150</v>
      </c>
      <c r="D15" s="75">
        <v>-106</v>
      </c>
      <c r="E15" s="75">
        <v>44</v>
      </c>
      <c r="F15" s="79">
        <v>12</v>
      </c>
      <c r="G15" s="79" t="s">
        <v>97</v>
      </c>
      <c r="H15" s="79">
        <v>14</v>
      </c>
      <c r="I15" s="71"/>
    </row>
    <row r="16" spans="1:9" ht="15.75" thickBot="1" x14ac:dyDescent="0.3">
      <c r="F16" s="10"/>
      <c r="G16" s="10"/>
      <c r="H16" s="10"/>
      <c r="I16" s="10"/>
    </row>
    <row r="17" spans="1:9" ht="90" customHeight="1" x14ac:dyDescent="0.25">
      <c r="A17" s="145" t="s">
        <v>446</v>
      </c>
      <c r="B17" s="145"/>
      <c r="C17" s="145"/>
      <c r="D17" s="145"/>
      <c r="E17" s="145"/>
      <c r="F17" s="33"/>
      <c r="G17" s="33"/>
      <c r="H17" s="33"/>
      <c r="I17" s="33"/>
    </row>
    <row r="18" spans="1:9" ht="15.75" thickBot="1" x14ac:dyDescent="0.3">
      <c r="A18" t="s">
        <v>83</v>
      </c>
      <c r="C18" s="9"/>
      <c r="D18" s="9"/>
      <c r="E18" s="9"/>
    </row>
    <row r="19" spans="1:9" ht="15.75" thickBot="1" x14ac:dyDescent="0.3">
      <c r="C19" s="9"/>
      <c r="D19" s="9"/>
      <c r="E19" s="9"/>
    </row>
    <row r="20" spans="1:9" ht="15.75" thickBot="1" x14ac:dyDescent="0.3">
      <c r="C20" s="144"/>
      <c r="D20" s="144"/>
      <c r="E20" s="144"/>
      <c r="F20" s="144"/>
      <c r="G20" s="144"/>
      <c r="H20" s="144"/>
      <c r="I20" s="144"/>
    </row>
    <row r="21" spans="1:9" ht="15.75" thickBot="1" x14ac:dyDescent="0.3">
      <c r="C21" s="144"/>
      <c r="D21" s="144"/>
      <c r="E21" s="144"/>
      <c r="F21" s="144"/>
      <c r="G21" s="144"/>
      <c r="H21" s="144"/>
      <c r="I21" s="144"/>
    </row>
    <row r="22" spans="1:9" ht="15.75" thickBot="1" x14ac:dyDescent="0.3">
      <c r="C22" s="144"/>
      <c r="D22" s="144"/>
      <c r="E22" s="144"/>
      <c r="F22" s="144"/>
      <c r="G22" s="144"/>
      <c r="H22" s="144"/>
      <c r="I22" s="144"/>
    </row>
    <row r="23" spans="1:9" ht="15.75" thickBot="1" x14ac:dyDescent="0.3">
      <c r="C23" s="146"/>
      <c r="D23" s="146"/>
      <c r="E23" s="146"/>
    </row>
    <row r="24" spans="1:9" ht="15.75" thickBot="1" x14ac:dyDescent="0.3">
      <c r="C24" s="10"/>
      <c r="D24" s="10"/>
      <c r="E24" s="10"/>
    </row>
    <row r="25" spans="1:9" ht="15.75" thickBot="1" x14ac:dyDescent="0.3">
      <c r="C25" s="10"/>
      <c r="D25" s="10"/>
      <c r="E25" s="10"/>
    </row>
    <row r="26" spans="1:9" ht="15.75" thickBot="1" x14ac:dyDescent="0.3">
      <c r="C26" s="10"/>
      <c r="D26" s="10"/>
      <c r="E26" s="10"/>
    </row>
    <row r="27" spans="1:9" ht="15.75" thickBot="1" x14ac:dyDescent="0.3">
      <c r="C27" s="10"/>
      <c r="D27" s="10"/>
      <c r="E27" s="10"/>
    </row>
    <row r="28" spans="1:9" ht="15.75" thickBot="1" x14ac:dyDescent="0.3">
      <c r="C28" s="10"/>
      <c r="D28" s="10"/>
      <c r="E28" s="10"/>
    </row>
  </sheetData>
  <mergeCells count="7">
    <mergeCell ref="A2:G2"/>
    <mergeCell ref="C23:E23"/>
    <mergeCell ref="C8:H8"/>
    <mergeCell ref="A17:E17"/>
    <mergeCell ref="A10:A12"/>
    <mergeCell ref="A13:A15"/>
    <mergeCell ref="F6:I6"/>
  </mergeCells>
  <hyperlinks>
    <hyperlink ref="A4" location="Forside!A1" display="Forside"/>
  </hyperlinks>
  <pageMargins left="0.7" right="0.7" top="0.75" bottom="0.75" header="0.3" footer="0.3"/>
  <pageSetup paperSize="9" orientation="portrait"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Z11"/>
  <sheetViews>
    <sheetView zoomScaleNormal="100" workbookViewId="0">
      <selection activeCell="D26" sqref="D26"/>
    </sheetView>
  </sheetViews>
  <sheetFormatPr defaultColWidth="11.42578125" defaultRowHeight="15" x14ac:dyDescent="0.25"/>
  <cols>
    <col min="1" max="1" width="20.5703125" style="18" bestFit="1" customWidth="1"/>
    <col min="2" max="92" width="15.5703125" style="18" bestFit="1" customWidth="1"/>
    <col min="93" max="16384" width="11.42578125" style="18"/>
  </cols>
  <sheetData>
    <row r="1" spans="1:104" s="51" customFormat="1" x14ac:dyDescent="0.25">
      <c r="A1" s="50"/>
    </row>
    <row r="2" spans="1:104" s="48" customFormat="1" ht="23.25" x14ac:dyDescent="0.35">
      <c r="A2" s="52" t="s">
        <v>230</v>
      </c>
    </row>
    <row r="3" spans="1:104" s="51" customFormat="1" x14ac:dyDescent="0.25">
      <c r="A3" s="50"/>
    </row>
    <row r="4" spans="1:104" s="51" customFormat="1" ht="18.75" x14ac:dyDescent="0.3">
      <c r="A4" s="53" t="s">
        <v>81</v>
      </c>
    </row>
    <row r="5" spans="1:104" s="51" customFormat="1" x14ac:dyDescent="0.25">
      <c r="A5" s="50"/>
    </row>
    <row r="6" spans="1:104" x14ac:dyDescent="0.25">
      <c r="B6" s="157" t="s">
        <v>222</v>
      </c>
      <c r="C6" s="157"/>
      <c r="D6" s="157"/>
      <c r="E6" s="157"/>
      <c r="F6" s="157"/>
      <c r="G6" s="157"/>
      <c r="H6" s="157"/>
      <c r="I6" s="157"/>
      <c r="J6" s="157"/>
      <c r="K6" s="157"/>
      <c r="L6" s="157"/>
      <c r="M6" s="157"/>
      <c r="N6" s="157"/>
      <c r="O6" s="157"/>
      <c r="P6" s="157"/>
      <c r="Q6" s="157"/>
      <c r="R6" s="157"/>
      <c r="S6" s="157"/>
      <c r="T6" s="157"/>
      <c r="U6" s="157"/>
      <c r="V6" s="157"/>
      <c r="W6" s="157"/>
      <c r="X6" s="157"/>
      <c r="Y6" s="157"/>
      <c r="Z6" s="157"/>
      <c r="AA6" s="157"/>
      <c r="AB6" s="157"/>
      <c r="AC6" s="157"/>
      <c r="AD6" s="157"/>
      <c r="AE6" s="157"/>
      <c r="AF6" s="157"/>
      <c r="AG6" s="157"/>
      <c r="AH6" s="157"/>
      <c r="AI6" s="157"/>
      <c r="AJ6" s="157"/>
      <c r="AK6" s="157"/>
      <c r="AL6" s="157"/>
      <c r="AM6" s="157"/>
      <c r="AN6" s="157"/>
      <c r="AO6" s="157"/>
      <c r="AP6" s="157"/>
      <c r="AQ6" s="157"/>
      <c r="AR6" s="157"/>
      <c r="AS6" s="157"/>
      <c r="AT6" s="157"/>
      <c r="AU6" s="157"/>
      <c r="AV6" s="157"/>
      <c r="AW6" s="157"/>
      <c r="AX6" s="157"/>
      <c r="AY6" s="157"/>
      <c r="AZ6" s="157"/>
      <c r="BA6" s="157"/>
      <c r="BB6" s="157"/>
      <c r="BC6" s="157"/>
      <c r="BD6" s="157"/>
      <c r="BE6" s="157"/>
      <c r="BF6" s="157"/>
      <c r="BG6" s="157"/>
      <c r="BH6" s="157"/>
      <c r="BI6" s="157"/>
      <c r="BJ6" s="157"/>
      <c r="BK6" s="157"/>
      <c r="BL6" s="157"/>
      <c r="BM6" s="157"/>
      <c r="BN6" s="157"/>
      <c r="BO6" s="157"/>
      <c r="BP6" s="157"/>
      <c r="BQ6" s="157"/>
      <c r="BR6" s="157"/>
      <c r="BS6" s="157"/>
      <c r="BT6" s="157"/>
      <c r="BU6" s="157"/>
      <c r="BV6" s="157"/>
      <c r="BW6" s="157"/>
      <c r="BX6" s="157"/>
      <c r="BY6" s="157"/>
      <c r="BZ6" s="157"/>
      <c r="CA6" s="157"/>
      <c r="CB6" s="157"/>
      <c r="CC6" s="157"/>
      <c r="CD6" s="157"/>
      <c r="CE6" s="157"/>
      <c r="CF6" s="157"/>
      <c r="CG6" s="157"/>
      <c r="CH6" s="157"/>
      <c r="CI6" s="157"/>
      <c r="CJ6" s="157"/>
      <c r="CK6" s="157"/>
      <c r="CL6" s="157"/>
      <c r="CM6" s="157"/>
      <c r="CN6" s="157"/>
    </row>
    <row r="7" spans="1:104" s="135" customFormat="1" x14ac:dyDescent="0.25">
      <c r="A7" s="135" t="s">
        <v>273</v>
      </c>
      <c r="B7" s="12">
        <v>0</v>
      </c>
      <c r="C7" s="12">
        <v>1</v>
      </c>
      <c r="D7" s="12">
        <v>2</v>
      </c>
      <c r="E7" s="12">
        <v>3</v>
      </c>
      <c r="F7" s="12">
        <v>4</v>
      </c>
      <c r="G7" s="12">
        <v>5</v>
      </c>
      <c r="H7" s="12">
        <v>6</v>
      </c>
      <c r="I7" s="12">
        <v>7</v>
      </c>
      <c r="J7" s="12">
        <v>8</v>
      </c>
      <c r="K7" s="12">
        <v>9</v>
      </c>
      <c r="L7" s="12">
        <v>10</v>
      </c>
      <c r="M7" s="12">
        <v>11</v>
      </c>
      <c r="N7" s="12">
        <v>12</v>
      </c>
      <c r="O7" s="12">
        <v>13</v>
      </c>
      <c r="P7" s="12">
        <v>14</v>
      </c>
      <c r="Q7" s="12">
        <v>15</v>
      </c>
      <c r="R7" s="12">
        <v>16</v>
      </c>
      <c r="S7" s="12">
        <v>17</v>
      </c>
      <c r="T7" s="12">
        <v>18</v>
      </c>
      <c r="U7" s="12">
        <v>19</v>
      </c>
      <c r="V7" s="12">
        <v>20</v>
      </c>
      <c r="W7" s="12">
        <v>21</v>
      </c>
      <c r="X7" s="12">
        <v>22</v>
      </c>
      <c r="Y7" s="12">
        <v>23</v>
      </c>
      <c r="Z7" s="12">
        <v>24</v>
      </c>
      <c r="AA7" s="12">
        <v>25</v>
      </c>
      <c r="AB7" s="12">
        <v>26</v>
      </c>
      <c r="AC7" s="12">
        <v>27</v>
      </c>
      <c r="AD7" s="12">
        <v>28</v>
      </c>
      <c r="AE7" s="12">
        <v>29</v>
      </c>
      <c r="AF7" s="12">
        <v>30</v>
      </c>
      <c r="AG7" s="12">
        <v>31</v>
      </c>
      <c r="AH7" s="12">
        <v>32</v>
      </c>
      <c r="AI7" s="12">
        <v>33</v>
      </c>
      <c r="AJ7" s="12">
        <v>34</v>
      </c>
      <c r="AK7" s="12">
        <v>35</v>
      </c>
      <c r="AL7" s="12">
        <v>36</v>
      </c>
      <c r="AM7" s="12">
        <v>37</v>
      </c>
      <c r="AN7" s="12">
        <v>38</v>
      </c>
      <c r="AO7" s="12">
        <v>39</v>
      </c>
      <c r="AP7" s="12">
        <v>40</v>
      </c>
      <c r="AQ7" s="12">
        <v>41</v>
      </c>
      <c r="AR7" s="12">
        <v>42</v>
      </c>
      <c r="AS7" s="12">
        <v>43</v>
      </c>
      <c r="AT7" s="12">
        <v>44</v>
      </c>
      <c r="AU7" s="12">
        <v>45</v>
      </c>
      <c r="AV7" s="12">
        <v>46</v>
      </c>
      <c r="AW7" s="12">
        <v>47</v>
      </c>
      <c r="AX7" s="12">
        <v>48</v>
      </c>
      <c r="AY7" s="12">
        <v>49</v>
      </c>
      <c r="AZ7" s="12">
        <v>50</v>
      </c>
      <c r="BA7" s="12">
        <v>51</v>
      </c>
      <c r="BB7" s="12">
        <v>52</v>
      </c>
      <c r="BC7" s="12">
        <v>53</v>
      </c>
      <c r="BD7" s="12">
        <v>54</v>
      </c>
      <c r="BE7" s="12">
        <v>55</v>
      </c>
      <c r="BF7" s="12">
        <v>56</v>
      </c>
      <c r="BG7" s="12">
        <v>57</v>
      </c>
      <c r="BH7" s="12">
        <v>58</v>
      </c>
      <c r="BI7" s="12">
        <v>59</v>
      </c>
      <c r="BJ7" s="12">
        <v>60</v>
      </c>
      <c r="BK7" s="12">
        <v>61</v>
      </c>
      <c r="BL7" s="12">
        <v>62</v>
      </c>
      <c r="BM7" s="12">
        <v>63</v>
      </c>
      <c r="BN7" s="12">
        <v>64</v>
      </c>
      <c r="BO7" s="12">
        <v>65</v>
      </c>
      <c r="BP7" s="12">
        <v>66</v>
      </c>
      <c r="BQ7" s="12">
        <v>67</v>
      </c>
      <c r="BR7" s="12">
        <v>68</v>
      </c>
      <c r="BS7" s="12">
        <v>69</v>
      </c>
      <c r="BT7" s="12">
        <v>70</v>
      </c>
      <c r="BU7" s="12">
        <v>71</v>
      </c>
      <c r="BV7" s="12">
        <v>72</v>
      </c>
      <c r="BW7" s="12">
        <v>73</v>
      </c>
      <c r="BX7" s="12">
        <v>74</v>
      </c>
      <c r="BY7" s="12">
        <v>75</v>
      </c>
      <c r="BZ7" s="12">
        <v>76</v>
      </c>
      <c r="CA7" s="12">
        <v>77</v>
      </c>
      <c r="CB7" s="12">
        <v>78</v>
      </c>
      <c r="CC7" s="12">
        <v>79</v>
      </c>
      <c r="CD7" s="12">
        <v>80</v>
      </c>
      <c r="CE7" s="12">
        <v>81</v>
      </c>
      <c r="CF7" s="12">
        <v>82</v>
      </c>
      <c r="CG7" s="12">
        <v>83</v>
      </c>
      <c r="CH7" s="12">
        <v>84</v>
      </c>
      <c r="CI7" s="12">
        <v>85</v>
      </c>
      <c r="CJ7" s="12">
        <v>86</v>
      </c>
      <c r="CK7" s="12">
        <v>87</v>
      </c>
      <c r="CL7" s="12">
        <v>88</v>
      </c>
      <c r="CM7" s="12">
        <v>89</v>
      </c>
      <c r="CN7" s="12">
        <v>90</v>
      </c>
      <c r="CO7" s="12"/>
      <c r="CP7" s="12"/>
    </row>
    <row r="8" spans="1:104" x14ac:dyDescent="0.25">
      <c r="A8" s="18" t="s">
        <v>228</v>
      </c>
      <c r="B8">
        <v>4.3</v>
      </c>
      <c r="C8">
        <v>7.3</v>
      </c>
      <c r="D8">
        <v>6.5</v>
      </c>
      <c r="E8">
        <v>5.4</v>
      </c>
      <c r="F8">
        <v>4.5</v>
      </c>
      <c r="G8">
        <v>3.9</v>
      </c>
      <c r="H8">
        <v>3.3</v>
      </c>
      <c r="I8">
        <v>2.6</v>
      </c>
      <c r="J8">
        <v>2.2000000000000002</v>
      </c>
      <c r="K8">
        <v>1.9</v>
      </c>
      <c r="L8">
        <v>1.8</v>
      </c>
      <c r="M8">
        <v>1.8</v>
      </c>
      <c r="N8">
        <v>1.7</v>
      </c>
      <c r="O8">
        <v>1.6</v>
      </c>
      <c r="P8">
        <v>1.6</v>
      </c>
      <c r="Q8">
        <v>1.6</v>
      </c>
      <c r="R8">
        <v>1.6</v>
      </c>
      <c r="S8">
        <v>1.6</v>
      </c>
      <c r="T8">
        <v>1.5</v>
      </c>
      <c r="U8">
        <v>1.4</v>
      </c>
      <c r="V8">
        <v>1.5</v>
      </c>
      <c r="W8">
        <v>1.4</v>
      </c>
      <c r="X8">
        <v>1.4</v>
      </c>
      <c r="Y8">
        <v>1.5</v>
      </c>
      <c r="Z8">
        <v>1.5</v>
      </c>
      <c r="AA8">
        <v>1.3</v>
      </c>
      <c r="AB8">
        <v>1.1000000000000001</v>
      </c>
      <c r="AC8">
        <v>1.3</v>
      </c>
      <c r="AD8">
        <v>1.1000000000000001</v>
      </c>
      <c r="AE8">
        <v>0.8</v>
      </c>
      <c r="AF8">
        <v>0.8</v>
      </c>
      <c r="AG8">
        <v>0.7</v>
      </c>
      <c r="AH8">
        <v>0.8</v>
      </c>
      <c r="AI8">
        <v>0.9</v>
      </c>
      <c r="AJ8">
        <v>0.8</v>
      </c>
      <c r="AK8">
        <v>0.9</v>
      </c>
      <c r="AL8">
        <v>0.9</v>
      </c>
      <c r="AM8">
        <v>0.8</v>
      </c>
      <c r="AN8">
        <v>0.8</v>
      </c>
      <c r="AO8">
        <v>0.8</v>
      </c>
      <c r="AP8">
        <v>0.9</v>
      </c>
      <c r="AQ8">
        <v>0.9</v>
      </c>
      <c r="AR8">
        <v>0.7</v>
      </c>
      <c r="AS8">
        <v>0.7</v>
      </c>
      <c r="AT8">
        <v>0.6</v>
      </c>
      <c r="AU8">
        <v>0.6</v>
      </c>
      <c r="AV8">
        <v>0.6</v>
      </c>
      <c r="AW8">
        <v>0.6</v>
      </c>
      <c r="AX8">
        <v>0.6</v>
      </c>
      <c r="AY8">
        <v>0.7</v>
      </c>
      <c r="AZ8">
        <v>0.6</v>
      </c>
      <c r="BA8">
        <v>0.5</v>
      </c>
      <c r="BB8">
        <v>0.6</v>
      </c>
      <c r="BC8">
        <v>0.6</v>
      </c>
      <c r="BD8">
        <v>0.5</v>
      </c>
      <c r="BE8">
        <v>0.8</v>
      </c>
      <c r="BF8">
        <v>0.6</v>
      </c>
      <c r="BG8">
        <v>0.6</v>
      </c>
      <c r="BH8">
        <v>0.7</v>
      </c>
      <c r="BI8">
        <v>0.7</v>
      </c>
      <c r="BJ8">
        <v>0.6</v>
      </c>
      <c r="BK8">
        <v>0.5</v>
      </c>
      <c r="BL8">
        <v>0.4</v>
      </c>
      <c r="BM8">
        <v>0.4</v>
      </c>
      <c r="BN8">
        <v>0.3</v>
      </c>
      <c r="BO8">
        <v>0.3</v>
      </c>
      <c r="BP8">
        <v>0.3</v>
      </c>
      <c r="BQ8">
        <v>0.3</v>
      </c>
      <c r="BR8">
        <v>0.4</v>
      </c>
      <c r="BS8">
        <v>0.3</v>
      </c>
      <c r="BT8">
        <v>0.3</v>
      </c>
      <c r="BU8">
        <v>0.3</v>
      </c>
      <c r="BV8">
        <v>0.2</v>
      </c>
      <c r="BW8">
        <v>0.3</v>
      </c>
      <c r="BX8">
        <v>0.3</v>
      </c>
      <c r="BY8">
        <v>0.2</v>
      </c>
      <c r="BZ8">
        <v>0.3</v>
      </c>
      <c r="CA8">
        <v>0.3</v>
      </c>
      <c r="CB8">
        <v>0.2</v>
      </c>
      <c r="CC8">
        <v>0.2</v>
      </c>
      <c r="CD8">
        <v>0.2</v>
      </c>
      <c r="CE8">
        <v>0.2</v>
      </c>
      <c r="CF8">
        <v>0.2</v>
      </c>
      <c r="CG8">
        <v>0.1</v>
      </c>
      <c r="CH8">
        <v>0.1</v>
      </c>
      <c r="CI8">
        <v>0.1</v>
      </c>
      <c r="CJ8">
        <v>0.2</v>
      </c>
      <c r="CK8">
        <v>0.1</v>
      </c>
      <c r="CL8">
        <v>0.1</v>
      </c>
      <c r="CM8">
        <v>0.1</v>
      </c>
      <c r="CN8">
        <v>0.1</v>
      </c>
      <c r="CO8"/>
      <c r="CP8"/>
      <c r="CQ8"/>
      <c r="CR8"/>
      <c r="CS8"/>
      <c r="CT8"/>
      <c r="CU8"/>
      <c r="CV8"/>
      <c r="CW8"/>
      <c r="CX8"/>
      <c r="CY8"/>
      <c r="CZ8"/>
    </row>
    <row r="9" spans="1:104" x14ac:dyDescent="0.25">
      <c r="A9" s="18" t="s">
        <v>229</v>
      </c>
      <c r="B9">
        <v>4.4000000000000004</v>
      </c>
      <c r="C9">
        <v>7.8</v>
      </c>
      <c r="D9">
        <v>7</v>
      </c>
      <c r="E9">
        <v>6.5</v>
      </c>
      <c r="F9">
        <v>5.5</v>
      </c>
      <c r="G9">
        <v>4.9000000000000004</v>
      </c>
      <c r="H9">
        <v>4.2</v>
      </c>
      <c r="I9">
        <v>3.8</v>
      </c>
      <c r="J9">
        <v>3.4</v>
      </c>
      <c r="K9">
        <v>2.9</v>
      </c>
      <c r="L9">
        <v>2.7</v>
      </c>
      <c r="M9">
        <v>2.2000000000000002</v>
      </c>
      <c r="N9">
        <v>1.8</v>
      </c>
      <c r="O9">
        <v>1.5</v>
      </c>
      <c r="P9">
        <v>1.3</v>
      </c>
      <c r="Q9">
        <v>1.3</v>
      </c>
      <c r="R9">
        <v>1.3</v>
      </c>
      <c r="S9">
        <v>1.2</v>
      </c>
      <c r="T9">
        <v>1.2</v>
      </c>
      <c r="U9">
        <v>1.2</v>
      </c>
      <c r="V9">
        <v>1.2</v>
      </c>
      <c r="W9">
        <v>1.2</v>
      </c>
      <c r="X9">
        <v>1.2</v>
      </c>
      <c r="Y9">
        <v>1.1000000000000001</v>
      </c>
      <c r="Z9">
        <v>1.1000000000000001</v>
      </c>
      <c r="AA9">
        <v>1.1000000000000001</v>
      </c>
      <c r="AB9">
        <v>1</v>
      </c>
      <c r="AC9">
        <v>1</v>
      </c>
      <c r="AD9">
        <v>1</v>
      </c>
      <c r="AE9">
        <v>1</v>
      </c>
      <c r="AF9">
        <v>0.9</v>
      </c>
      <c r="AG9">
        <v>0.8</v>
      </c>
      <c r="AH9">
        <v>0.9</v>
      </c>
      <c r="AI9">
        <v>0.7</v>
      </c>
      <c r="AJ9">
        <v>0.6</v>
      </c>
      <c r="AK9">
        <v>0.6</v>
      </c>
      <c r="AL9">
        <v>0.5</v>
      </c>
      <c r="AM9">
        <v>0.6</v>
      </c>
      <c r="AN9">
        <v>0.6</v>
      </c>
      <c r="AO9">
        <v>0.6</v>
      </c>
      <c r="AP9">
        <v>0.6</v>
      </c>
      <c r="AQ9">
        <v>0.6</v>
      </c>
      <c r="AR9">
        <v>0.6</v>
      </c>
      <c r="AS9">
        <v>0.6</v>
      </c>
      <c r="AT9">
        <v>0.6</v>
      </c>
      <c r="AU9">
        <v>0.6</v>
      </c>
      <c r="AV9">
        <v>0.7</v>
      </c>
      <c r="AW9">
        <v>0.5</v>
      </c>
      <c r="AX9">
        <v>0.5</v>
      </c>
      <c r="AY9">
        <v>0.4</v>
      </c>
      <c r="AZ9">
        <v>0.4</v>
      </c>
      <c r="BA9">
        <v>0.4</v>
      </c>
      <c r="BB9">
        <v>0.4</v>
      </c>
      <c r="BC9">
        <v>0.4</v>
      </c>
      <c r="BD9">
        <v>0.5</v>
      </c>
      <c r="BE9">
        <v>0.4</v>
      </c>
      <c r="BF9">
        <v>0.4</v>
      </c>
      <c r="BG9">
        <v>0.4</v>
      </c>
      <c r="BH9">
        <v>0.4</v>
      </c>
      <c r="BI9">
        <v>0.4</v>
      </c>
      <c r="BJ9">
        <v>0.5</v>
      </c>
      <c r="BK9">
        <v>0.4</v>
      </c>
      <c r="BL9">
        <v>0.4</v>
      </c>
      <c r="BM9">
        <v>0.4</v>
      </c>
      <c r="BN9">
        <v>0.4</v>
      </c>
      <c r="BO9">
        <v>0.4</v>
      </c>
      <c r="BP9">
        <v>0.4</v>
      </c>
      <c r="BQ9">
        <v>0.3</v>
      </c>
      <c r="BR9">
        <v>0.2</v>
      </c>
      <c r="BS9">
        <v>0.2</v>
      </c>
      <c r="BT9">
        <v>0.2</v>
      </c>
      <c r="BU9">
        <v>0.2</v>
      </c>
      <c r="BV9">
        <v>0.2</v>
      </c>
      <c r="BW9">
        <v>0.2</v>
      </c>
      <c r="BX9">
        <v>0.2</v>
      </c>
      <c r="BY9">
        <v>0.2</v>
      </c>
      <c r="BZ9">
        <v>0.2</v>
      </c>
      <c r="CA9">
        <v>0.2</v>
      </c>
      <c r="CB9">
        <v>0.2</v>
      </c>
      <c r="CC9">
        <v>0.2</v>
      </c>
      <c r="CD9">
        <v>0.1</v>
      </c>
      <c r="CE9">
        <v>0.2</v>
      </c>
      <c r="CF9">
        <v>0.2</v>
      </c>
      <c r="CG9">
        <v>0.1</v>
      </c>
      <c r="CH9">
        <v>0.1</v>
      </c>
      <c r="CI9">
        <v>0.1</v>
      </c>
      <c r="CJ9">
        <v>0.1</v>
      </c>
      <c r="CK9">
        <v>0.1</v>
      </c>
      <c r="CL9">
        <v>0.1</v>
      </c>
      <c r="CM9">
        <v>0.1</v>
      </c>
      <c r="CN9">
        <v>0.1</v>
      </c>
    </row>
    <row r="11" spans="1:104" x14ac:dyDescent="0.25">
      <c r="A11" s="15" t="s">
        <v>82</v>
      </c>
    </row>
  </sheetData>
  <mergeCells count="1">
    <mergeCell ref="B6:CN6"/>
  </mergeCells>
  <hyperlinks>
    <hyperlink ref="A4" location="Forside!A1" display="Forside"/>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2"/>
  <sheetViews>
    <sheetView zoomScaleNormal="100" workbookViewId="0">
      <selection activeCell="B14" sqref="B14"/>
    </sheetView>
  </sheetViews>
  <sheetFormatPr defaultRowHeight="15" x14ac:dyDescent="0.25"/>
  <cols>
    <col min="1" max="1" width="43.140625" customWidth="1"/>
    <col min="2" max="2" width="43.42578125" customWidth="1"/>
    <col min="3" max="3" width="20" customWidth="1"/>
    <col min="4" max="4" width="19.28515625" bestFit="1" customWidth="1"/>
  </cols>
  <sheetData>
    <row r="1" spans="1:8" s="51" customFormat="1" x14ac:dyDescent="0.25">
      <c r="A1" s="50"/>
    </row>
    <row r="2" spans="1:8" s="48" customFormat="1" ht="42" customHeight="1" x14ac:dyDescent="0.35">
      <c r="A2" s="147" t="s">
        <v>471</v>
      </c>
      <c r="B2" s="147"/>
      <c r="C2" s="147"/>
      <c r="D2" s="147"/>
    </row>
    <row r="3" spans="1:8" s="51" customFormat="1" x14ac:dyDescent="0.25">
      <c r="A3" s="50"/>
    </row>
    <row r="4" spans="1:8" s="51" customFormat="1" ht="18.75" x14ac:dyDescent="0.3">
      <c r="A4" s="53" t="s">
        <v>81</v>
      </c>
    </row>
    <row r="5" spans="1:8" s="51" customFormat="1" x14ac:dyDescent="0.25">
      <c r="A5" s="50"/>
    </row>
    <row r="6" spans="1:8" x14ac:dyDescent="0.25">
      <c r="B6" s="12" t="s">
        <v>108</v>
      </c>
      <c r="C6" s="12" t="s">
        <v>109</v>
      </c>
      <c r="D6" s="12" t="s">
        <v>110</v>
      </c>
    </row>
    <row r="7" spans="1:8" ht="15" customHeight="1" x14ac:dyDescent="0.25">
      <c r="A7" s="12" t="s">
        <v>112</v>
      </c>
      <c r="B7" s="12">
        <v>16</v>
      </c>
      <c r="C7" s="59">
        <v>5817</v>
      </c>
      <c r="D7" s="12">
        <v>95</v>
      </c>
    </row>
    <row r="8" spans="1:8" ht="15.75" thickBot="1" x14ac:dyDescent="0.3">
      <c r="A8" t="s">
        <v>0</v>
      </c>
      <c r="B8" s="7">
        <v>22</v>
      </c>
      <c r="C8" s="60">
        <v>5020</v>
      </c>
      <c r="D8">
        <v>112</v>
      </c>
      <c r="E8" s="8"/>
      <c r="F8" s="8"/>
      <c r="G8" s="8"/>
      <c r="H8" s="8"/>
    </row>
    <row r="9" spans="1:8" ht="15.75" thickBot="1" x14ac:dyDescent="0.3">
      <c r="A9" t="s">
        <v>113</v>
      </c>
      <c r="B9">
        <v>-21</v>
      </c>
      <c r="C9" s="61">
        <v>797</v>
      </c>
      <c r="D9">
        <v>-16</v>
      </c>
      <c r="E9" s="8"/>
      <c r="F9" s="8"/>
      <c r="G9" s="8"/>
      <c r="H9" s="8"/>
    </row>
    <row r="10" spans="1:8" ht="15.75" thickBot="1" x14ac:dyDescent="0.3">
      <c r="E10" s="9"/>
      <c r="F10" s="9"/>
      <c r="G10" s="9"/>
      <c r="H10" s="9"/>
    </row>
    <row r="11" spans="1:8" ht="15.75" thickBot="1" x14ac:dyDescent="0.3">
      <c r="A11" s="12" t="s">
        <v>114</v>
      </c>
      <c r="B11" s="12">
        <v>5</v>
      </c>
      <c r="C11" s="12">
        <v>608</v>
      </c>
      <c r="D11" s="12">
        <v>3</v>
      </c>
      <c r="E11" s="9"/>
      <c r="F11" s="9"/>
      <c r="G11" s="9"/>
      <c r="H11" s="9"/>
    </row>
    <row r="12" spans="1:8" ht="15.75" thickBot="1" x14ac:dyDescent="0.3">
      <c r="A12" t="s">
        <v>115</v>
      </c>
      <c r="B12" s="7">
        <v>52</v>
      </c>
      <c r="C12" s="7">
        <v>256</v>
      </c>
      <c r="D12" s="7">
        <v>13</v>
      </c>
      <c r="E12" s="8"/>
      <c r="F12" s="8"/>
      <c r="G12" s="8"/>
      <c r="H12" s="8"/>
    </row>
    <row r="13" spans="1:8" ht="15.75" thickBot="1" x14ac:dyDescent="0.3">
      <c r="A13" t="s">
        <v>116</v>
      </c>
      <c r="B13" s="7">
        <v>-74</v>
      </c>
      <c r="C13" s="7">
        <v>174</v>
      </c>
      <c r="D13" s="7">
        <v>-13</v>
      </c>
      <c r="E13" s="9"/>
      <c r="F13" s="9"/>
      <c r="G13" s="9"/>
      <c r="H13" s="9"/>
    </row>
    <row r="14" spans="1:8" ht="15.75" thickBot="1" x14ac:dyDescent="0.3">
      <c r="A14" t="s">
        <v>117</v>
      </c>
      <c r="B14" s="7">
        <v>14</v>
      </c>
      <c r="C14" s="7">
        <v>178</v>
      </c>
      <c r="D14" s="7">
        <v>2</v>
      </c>
      <c r="E14" s="9"/>
      <c r="F14" s="9"/>
      <c r="G14" s="9"/>
      <c r="H14" s="9"/>
    </row>
    <row r="15" spans="1:8" ht="15.75" thickBot="1" x14ac:dyDescent="0.3">
      <c r="E15" s="146"/>
      <c r="F15" s="146"/>
      <c r="G15" s="146"/>
      <c r="H15" s="146"/>
    </row>
    <row r="16" spans="1:8" ht="15.75" thickBot="1" x14ac:dyDescent="0.3">
      <c r="A16" s="12" t="s">
        <v>118</v>
      </c>
      <c r="B16" s="12">
        <v>-102</v>
      </c>
      <c r="C16" s="12">
        <v>189</v>
      </c>
      <c r="D16" s="12">
        <v>-19</v>
      </c>
      <c r="E16" s="10"/>
      <c r="F16" s="10"/>
      <c r="G16" s="10"/>
      <c r="H16" s="10"/>
    </row>
    <row r="17" spans="1:8" ht="15.75" thickBot="1" x14ac:dyDescent="0.3">
      <c r="A17" t="s">
        <v>115</v>
      </c>
      <c r="B17" s="7">
        <v>-72</v>
      </c>
      <c r="C17" s="7">
        <v>31</v>
      </c>
      <c r="D17" s="7">
        <v>-2</v>
      </c>
      <c r="E17" s="10"/>
      <c r="F17" s="10"/>
      <c r="G17" s="10"/>
      <c r="H17" s="10"/>
    </row>
    <row r="18" spans="1:8" ht="15.75" thickBot="1" x14ac:dyDescent="0.3">
      <c r="A18" t="s">
        <v>116</v>
      </c>
      <c r="B18" s="7">
        <v>-109</v>
      </c>
      <c r="C18" s="7">
        <v>105</v>
      </c>
      <c r="D18" s="7">
        <v>-11</v>
      </c>
      <c r="E18" s="10"/>
      <c r="F18" s="10"/>
      <c r="G18" s="10"/>
      <c r="H18" s="10"/>
    </row>
    <row r="19" spans="1:8" ht="15.75" thickBot="1" x14ac:dyDescent="0.3">
      <c r="A19" t="s">
        <v>117</v>
      </c>
      <c r="B19" s="7">
        <v>-106</v>
      </c>
      <c r="C19" s="7">
        <v>52</v>
      </c>
      <c r="D19" s="7">
        <v>-6</v>
      </c>
      <c r="E19" s="10"/>
      <c r="F19" s="10"/>
      <c r="G19" s="10"/>
      <c r="H19" s="10"/>
    </row>
    <row r="20" spans="1:8" ht="15.75" thickBot="1" x14ac:dyDescent="0.3">
      <c r="E20" s="10"/>
      <c r="F20" s="10"/>
      <c r="G20" s="10"/>
      <c r="H20" s="10"/>
    </row>
    <row r="21" spans="1:8" x14ac:dyDescent="0.25">
      <c r="E21" s="33"/>
      <c r="F21" s="33"/>
      <c r="G21" s="33"/>
      <c r="H21" s="33"/>
    </row>
    <row r="22" spans="1:8" ht="15.75" thickBot="1" x14ac:dyDescent="0.3">
      <c r="A22" t="s">
        <v>83</v>
      </c>
      <c r="B22" s="9"/>
      <c r="C22" s="9"/>
      <c r="D22" s="9"/>
    </row>
    <row r="23" spans="1:8" ht="15.75" thickBot="1" x14ac:dyDescent="0.3">
      <c r="B23" s="9"/>
      <c r="C23" s="9"/>
      <c r="D23" s="9"/>
    </row>
    <row r="24" spans="1:8" ht="15.75" thickBot="1" x14ac:dyDescent="0.3">
      <c r="B24" s="8"/>
      <c r="C24" s="8"/>
      <c r="D24" s="8"/>
    </row>
    <row r="25" spans="1:8" ht="15.75" thickBot="1" x14ac:dyDescent="0.3">
      <c r="B25" s="9"/>
      <c r="C25" s="9"/>
      <c r="D25" s="9"/>
    </row>
    <row r="26" spans="1:8" ht="15.75" thickBot="1" x14ac:dyDescent="0.3">
      <c r="B26" s="9"/>
      <c r="C26" s="9"/>
      <c r="D26" s="9"/>
    </row>
    <row r="27" spans="1:8" ht="15.75" thickBot="1" x14ac:dyDescent="0.3">
      <c r="B27" s="146"/>
      <c r="C27" s="146"/>
      <c r="D27" s="146"/>
    </row>
    <row r="28" spans="1:8" ht="15.75" thickBot="1" x14ac:dyDescent="0.3">
      <c r="B28" s="10"/>
      <c r="C28" s="10"/>
      <c r="D28" s="10"/>
    </row>
    <row r="29" spans="1:8" ht="15.75" thickBot="1" x14ac:dyDescent="0.3">
      <c r="B29" s="10"/>
      <c r="C29" s="10"/>
      <c r="D29" s="10"/>
    </row>
    <row r="30" spans="1:8" ht="15.75" thickBot="1" x14ac:dyDescent="0.3">
      <c r="B30" s="10"/>
      <c r="C30" s="10"/>
      <c r="D30" s="10"/>
    </row>
    <row r="31" spans="1:8" ht="15.75" thickBot="1" x14ac:dyDescent="0.3">
      <c r="B31" s="10"/>
      <c r="C31" s="10"/>
      <c r="D31" s="10"/>
    </row>
    <row r="32" spans="1:8" ht="15.75" thickBot="1" x14ac:dyDescent="0.3">
      <c r="B32" s="10"/>
      <c r="C32" s="10"/>
      <c r="D32" s="10"/>
    </row>
  </sheetData>
  <mergeCells count="3">
    <mergeCell ref="B27:D27"/>
    <mergeCell ref="E15:H15"/>
    <mergeCell ref="A2:D2"/>
  </mergeCells>
  <hyperlinks>
    <hyperlink ref="A4" location="Forside!A1" display="Forside"/>
  </hyperlinks>
  <pageMargins left="0.7" right="0.7" top="0.75" bottom="0.75" header="0.3" footer="0.3"/>
  <pageSetup paperSize="9"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P12"/>
  <sheetViews>
    <sheetView topLeftCell="A3" zoomScaleNormal="100" workbookViewId="0">
      <selection activeCell="E18" sqref="E18"/>
    </sheetView>
  </sheetViews>
  <sheetFormatPr defaultColWidth="11.42578125" defaultRowHeight="15" x14ac:dyDescent="0.25"/>
  <cols>
    <col min="1" max="1" width="20.5703125" style="18" bestFit="1" customWidth="1"/>
    <col min="2" max="92" width="15.5703125" style="18" bestFit="1" customWidth="1"/>
    <col min="93" max="16384" width="11.42578125" style="18"/>
  </cols>
  <sheetData>
    <row r="1" spans="1:94" s="51" customFormat="1" x14ac:dyDescent="0.25">
      <c r="A1" s="50"/>
    </row>
    <row r="2" spans="1:94" s="48" customFormat="1" ht="23.25" x14ac:dyDescent="0.35">
      <c r="A2" s="52" t="s">
        <v>231</v>
      </c>
    </row>
    <row r="3" spans="1:94" s="51" customFormat="1" x14ac:dyDescent="0.25">
      <c r="A3" s="50"/>
    </row>
    <row r="4" spans="1:94" s="51" customFormat="1" ht="18.75" x14ac:dyDescent="0.3">
      <c r="A4" s="53" t="s">
        <v>81</v>
      </c>
    </row>
    <row r="5" spans="1:94" s="51" customFormat="1" x14ac:dyDescent="0.25">
      <c r="A5" s="50"/>
    </row>
    <row r="6" spans="1:94" x14ac:dyDescent="0.25">
      <c r="B6" s="157" t="s">
        <v>222</v>
      </c>
      <c r="C6" s="157"/>
      <c r="D6" s="157"/>
      <c r="E6" s="157"/>
      <c r="F6" s="157"/>
      <c r="G6" s="157"/>
      <c r="H6" s="157"/>
      <c r="I6" s="157"/>
      <c r="J6" s="157"/>
      <c r="K6" s="157"/>
      <c r="L6" s="157"/>
      <c r="M6" s="157"/>
      <c r="N6" s="157"/>
      <c r="O6" s="157"/>
      <c r="P6" s="157"/>
      <c r="Q6" s="157"/>
      <c r="R6" s="157"/>
      <c r="S6" s="157"/>
      <c r="T6" s="157"/>
      <c r="U6" s="157"/>
      <c r="V6" s="157"/>
      <c r="W6" s="157"/>
      <c r="X6" s="157"/>
      <c r="Y6" s="157"/>
      <c r="Z6" s="157"/>
      <c r="AA6" s="157"/>
      <c r="AB6" s="157"/>
      <c r="AC6" s="157"/>
      <c r="AD6" s="157"/>
      <c r="AE6" s="157"/>
      <c r="AF6" s="157"/>
      <c r="AG6" s="157"/>
      <c r="AH6" s="157"/>
      <c r="AI6" s="157"/>
      <c r="AJ6" s="157"/>
      <c r="AK6" s="157"/>
      <c r="AL6" s="157"/>
      <c r="AM6" s="157"/>
      <c r="AN6" s="157"/>
      <c r="AO6" s="157"/>
      <c r="AP6" s="157"/>
      <c r="AQ6" s="157"/>
      <c r="AR6" s="157"/>
      <c r="AS6" s="157"/>
      <c r="AT6" s="157"/>
      <c r="AU6" s="157"/>
      <c r="AV6" s="157"/>
      <c r="AW6" s="157"/>
      <c r="AX6" s="157"/>
      <c r="AY6" s="157"/>
      <c r="AZ6" s="157"/>
      <c r="BA6" s="157"/>
      <c r="BB6" s="157"/>
      <c r="BC6" s="157"/>
      <c r="BD6" s="157"/>
      <c r="BE6" s="157"/>
      <c r="BF6" s="157"/>
      <c r="BG6" s="157"/>
      <c r="BH6" s="157"/>
      <c r="BI6" s="157"/>
      <c r="BJ6" s="157"/>
      <c r="BK6" s="157"/>
      <c r="BL6" s="157"/>
      <c r="BM6" s="157"/>
      <c r="BN6" s="157"/>
      <c r="BO6" s="157"/>
      <c r="BP6" s="157"/>
      <c r="BQ6" s="157"/>
      <c r="BR6" s="157"/>
      <c r="BS6" s="157"/>
      <c r="BT6" s="157"/>
      <c r="BU6" s="157"/>
      <c r="BV6" s="157"/>
      <c r="BW6" s="157"/>
      <c r="BX6" s="157"/>
      <c r="BY6" s="157"/>
      <c r="BZ6" s="157"/>
      <c r="CA6" s="157"/>
      <c r="CB6" s="157"/>
      <c r="CC6" s="157"/>
      <c r="CD6" s="157"/>
      <c r="CE6" s="157"/>
      <c r="CF6" s="157"/>
      <c r="CG6" s="157"/>
      <c r="CH6" s="157"/>
      <c r="CI6" s="157"/>
      <c r="CJ6" s="157"/>
      <c r="CK6" s="157"/>
      <c r="CL6" s="157"/>
      <c r="CM6" s="157"/>
      <c r="CN6" s="157"/>
    </row>
    <row r="7" spans="1:94" x14ac:dyDescent="0.25">
      <c r="A7" s="18" t="s">
        <v>273</v>
      </c>
      <c r="B7" s="12">
        <v>0</v>
      </c>
      <c r="C7" s="12">
        <v>1</v>
      </c>
      <c r="D7" s="12">
        <v>2</v>
      </c>
      <c r="E7" s="12">
        <v>3</v>
      </c>
      <c r="F7" s="12">
        <v>4</v>
      </c>
      <c r="G7" s="12">
        <v>5</v>
      </c>
      <c r="H7" s="12">
        <v>6</v>
      </c>
      <c r="I7" s="12">
        <v>7</v>
      </c>
      <c r="J7" s="12">
        <v>8</v>
      </c>
      <c r="K7" s="12">
        <v>9</v>
      </c>
      <c r="L7" s="12">
        <v>10</v>
      </c>
      <c r="M7" s="12">
        <v>11</v>
      </c>
      <c r="N7" s="12">
        <v>12</v>
      </c>
      <c r="O7" s="12">
        <v>13</v>
      </c>
      <c r="P7" s="12">
        <v>14</v>
      </c>
      <c r="Q7" s="12">
        <v>15</v>
      </c>
      <c r="R7" s="12">
        <v>16</v>
      </c>
      <c r="S7" s="12">
        <v>17</v>
      </c>
      <c r="T7" s="12">
        <v>18</v>
      </c>
      <c r="U7" s="12">
        <v>19</v>
      </c>
      <c r="V7" s="12">
        <v>20</v>
      </c>
      <c r="W7" s="12">
        <v>21</v>
      </c>
      <c r="X7" s="12">
        <v>22</v>
      </c>
      <c r="Y7" s="12">
        <v>23</v>
      </c>
      <c r="Z7" s="12">
        <v>24</v>
      </c>
      <c r="AA7" s="12">
        <v>25</v>
      </c>
      <c r="AB7" s="12">
        <v>26</v>
      </c>
      <c r="AC7" s="12">
        <v>27</v>
      </c>
      <c r="AD7" s="12">
        <v>28</v>
      </c>
      <c r="AE7" s="12">
        <v>29</v>
      </c>
      <c r="AF7" s="12">
        <v>30</v>
      </c>
      <c r="AG7" s="12">
        <v>31</v>
      </c>
      <c r="AH7" s="12">
        <v>32</v>
      </c>
      <c r="AI7" s="12">
        <v>33</v>
      </c>
      <c r="AJ7" s="12">
        <v>34</v>
      </c>
      <c r="AK7" s="12">
        <v>35</v>
      </c>
      <c r="AL7" s="12">
        <v>36</v>
      </c>
      <c r="AM7" s="12">
        <v>37</v>
      </c>
      <c r="AN7" s="12">
        <v>38</v>
      </c>
      <c r="AO7" s="12">
        <v>39</v>
      </c>
      <c r="AP7" s="12">
        <v>40</v>
      </c>
      <c r="AQ7" s="12">
        <v>41</v>
      </c>
      <c r="AR7" s="12">
        <v>42</v>
      </c>
      <c r="AS7" s="12">
        <v>43</v>
      </c>
      <c r="AT7" s="12">
        <v>44</v>
      </c>
      <c r="AU7" s="12">
        <v>45</v>
      </c>
      <c r="AV7" s="12">
        <v>46</v>
      </c>
      <c r="AW7" s="12">
        <v>47</v>
      </c>
      <c r="AX7" s="12">
        <v>48</v>
      </c>
      <c r="AY7" s="12">
        <v>49</v>
      </c>
      <c r="AZ7" s="12">
        <v>50</v>
      </c>
      <c r="BA7" s="12">
        <v>51</v>
      </c>
      <c r="BB7" s="12">
        <v>52</v>
      </c>
      <c r="BC7" s="12">
        <v>53</v>
      </c>
      <c r="BD7" s="12">
        <v>54</v>
      </c>
      <c r="BE7" s="12">
        <v>55</v>
      </c>
      <c r="BF7" s="12">
        <v>56</v>
      </c>
      <c r="BG7" s="12">
        <v>57</v>
      </c>
      <c r="BH7" s="12">
        <v>58</v>
      </c>
      <c r="BI7" s="12">
        <v>59</v>
      </c>
      <c r="BJ7" s="12">
        <v>60</v>
      </c>
      <c r="BK7" s="12">
        <v>61</v>
      </c>
      <c r="BL7" s="12">
        <v>62</v>
      </c>
      <c r="BM7" s="12">
        <v>63</v>
      </c>
      <c r="BN7" s="12">
        <v>64</v>
      </c>
      <c r="BO7" s="12">
        <v>65</v>
      </c>
      <c r="BP7" s="12">
        <v>66</v>
      </c>
      <c r="BQ7" s="12">
        <v>67</v>
      </c>
      <c r="BR7" s="12">
        <v>68</v>
      </c>
      <c r="BS7" s="12">
        <v>69</v>
      </c>
      <c r="BT7" s="12">
        <v>70</v>
      </c>
      <c r="BU7" s="12">
        <v>71</v>
      </c>
      <c r="BV7" s="12">
        <v>72</v>
      </c>
      <c r="BW7" s="12">
        <v>73</v>
      </c>
      <c r="BX7" s="12">
        <v>74</v>
      </c>
      <c r="BY7" s="12">
        <v>75</v>
      </c>
      <c r="BZ7" s="12">
        <v>76</v>
      </c>
      <c r="CA7" s="12">
        <v>77</v>
      </c>
      <c r="CB7" s="12">
        <v>78</v>
      </c>
      <c r="CC7" s="12">
        <v>79</v>
      </c>
      <c r="CD7" s="12">
        <v>80</v>
      </c>
      <c r="CE7" s="12">
        <v>81</v>
      </c>
      <c r="CF7" s="12">
        <v>82</v>
      </c>
      <c r="CG7" s="12">
        <v>83</v>
      </c>
      <c r="CH7" s="12">
        <v>84</v>
      </c>
      <c r="CI7" s="12">
        <v>85</v>
      </c>
      <c r="CJ7" s="12">
        <v>86</v>
      </c>
      <c r="CK7" s="12">
        <v>87</v>
      </c>
      <c r="CL7" s="12">
        <v>88</v>
      </c>
      <c r="CM7" s="12">
        <v>89</v>
      </c>
      <c r="CN7" s="12">
        <v>90</v>
      </c>
      <c r="CO7"/>
      <c r="CP7"/>
    </row>
    <row r="8" spans="1:94" x14ac:dyDescent="0.25">
      <c r="A8" s="18" t="s">
        <v>228</v>
      </c>
      <c r="B8" s="143">
        <v>1.9</v>
      </c>
      <c r="C8" s="143">
        <v>3.6</v>
      </c>
      <c r="D8" s="143">
        <v>3.4</v>
      </c>
      <c r="E8" s="143">
        <v>3.4</v>
      </c>
      <c r="F8" s="143">
        <v>3.5</v>
      </c>
      <c r="G8" s="143">
        <v>3.3</v>
      </c>
      <c r="H8" s="143">
        <v>3.3</v>
      </c>
      <c r="I8" s="143">
        <v>3.4</v>
      </c>
      <c r="J8" s="143">
        <v>3.4</v>
      </c>
      <c r="K8" s="143">
        <v>3.5</v>
      </c>
      <c r="L8" s="143">
        <v>3.7</v>
      </c>
      <c r="M8" s="143">
        <v>3.9</v>
      </c>
      <c r="N8" s="143">
        <v>4</v>
      </c>
      <c r="O8" s="143">
        <v>4.0999999999999996</v>
      </c>
      <c r="P8" s="143">
        <v>4.0999999999999996</v>
      </c>
      <c r="Q8" s="143">
        <v>3.9</v>
      </c>
      <c r="R8" s="143">
        <v>3.6</v>
      </c>
      <c r="S8" s="143">
        <v>3.7</v>
      </c>
      <c r="T8" s="143">
        <v>3.5</v>
      </c>
      <c r="U8" s="143">
        <v>3.4</v>
      </c>
      <c r="V8" s="143">
        <v>3.2</v>
      </c>
      <c r="W8" s="143">
        <v>3.1</v>
      </c>
      <c r="X8" s="143">
        <v>2.8</v>
      </c>
      <c r="Y8" s="143">
        <v>2.4</v>
      </c>
      <c r="Z8" s="143">
        <v>2</v>
      </c>
      <c r="AA8" s="143">
        <v>1.9</v>
      </c>
      <c r="AB8" s="143">
        <v>1.7</v>
      </c>
      <c r="AC8" s="143">
        <v>1.5</v>
      </c>
      <c r="AD8" s="143">
        <v>1.2</v>
      </c>
      <c r="AE8" s="143">
        <v>1</v>
      </c>
      <c r="AF8" s="143">
        <v>0.9</v>
      </c>
      <c r="AG8" s="143">
        <v>0.8</v>
      </c>
      <c r="AH8" s="143">
        <v>0.8</v>
      </c>
      <c r="AI8" s="143">
        <v>0.9</v>
      </c>
      <c r="AJ8" s="143">
        <v>0.9</v>
      </c>
      <c r="AK8" s="143">
        <v>0.8</v>
      </c>
      <c r="AL8" s="143">
        <v>0.7</v>
      </c>
      <c r="AM8" s="143">
        <v>0.6</v>
      </c>
      <c r="AN8" s="143">
        <v>0.6</v>
      </c>
      <c r="AO8" s="143">
        <v>0.5</v>
      </c>
      <c r="AP8" s="143">
        <v>0.5</v>
      </c>
      <c r="AQ8" s="143">
        <v>0.3</v>
      </c>
      <c r="AR8" s="143">
        <v>0.2</v>
      </c>
      <c r="AS8" s="143">
        <v>0.1</v>
      </c>
      <c r="AT8" s="143">
        <v>0.1</v>
      </c>
      <c r="AU8" s="143">
        <v>0</v>
      </c>
      <c r="AV8" s="143">
        <v>0</v>
      </c>
      <c r="AW8" s="143">
        <v>0</v>
      </c>
      <c r="AX8" s="143">
        <v>0</v>
      </c>
      <c r="AY8" s="143">
        <v>0</v>
      </c>
      <c r="AZ8" s="143">
        <v>0</v>
      </c>
      <c r="BA8" s="143">
        <v>0</v>
      </c>
      <c r="BB8" s="143">
        <v>0</v>
      </c>
      <c r="BC8" s="143">
        <v>0</v>
      </c>
      <c r="BD8" s="143">
        <v>0</v>
      </c>
      <c r="BE8" s="143">
        <v>0</v>
      </c>
      <c r="BF8" s="143">
        <v>0</v>
      </c>
      <c r="BG8" s="143">
        <v>0</v>
      </c>
      <c r="BH8" s="143">
        <v>0</v>
      </c>
      <c r="BI8" s="143">
        <v>0</v>
      </c>
      <c r="BJ8" s="143">
        <v>0</v>
      </c>
      <c r="BK8" s="143">
        <v>0</v>
      </c>
      <c r="BL8" s="143">
        <v>0</v>
      </c>
      <c r="BM8" s="143">
        <v>0</v>
      </c>
      <c r="BN8" s="143">
        <v>0</v>
      </c>
      <c r="BO8" s="143">
        <v>0</v>
      </c>
      <c r="BP8" s="143">
        <v>0</v>
      </c>
      <c r="BQ8" s="143">
        <v>0</v>
      </c>
      <c r="BR8" s="143">
        <v>0</v>
      </c>
      <c r="BS8" s="143">
        <v>0</v>
      </c>
      <c r="BT8" s="143">
        <v>0</v>
      </c>
      <c r="BU8" s="143">
        <v>0</v>
      </c>
      <c r="BV8" s="143">
        <v>0</v>
      </c>
      <c r="BW8" s="143">
        <v>0</v>
      </c>
      <c r="BX8" s="143">
        <v>0</v>
      </c>
      <c r="BY8" s="143">
        <v>0</v>
      </c>
      <c r="BZ8" s="143">
        <v>0</v>
      </c>
      <c r="CA8" s="143">
        <v>0</v>
      </c>
      <c r="CB8" s="143">
        <v>0</v>
      </c>
      <c r="CC8" s="143">
        <v>0</v>
      </c>
      <c r="CD8" s="143">
        <v>0</v>
      </c>
      <c r="CE8" s="143">
        <v>0</v>
      </c>
      <c r="CF8" s="143">
        <v>0</v>
      </c>
      <c r="CG8" s="143">
        <v>0</v>
      </c>
      <c r="CH8" s="143">
        <v>0</v>
      </c>
      <c r="CI8" s="143">
        <v>0</v>
      </c>
      <c r="CJ8" s="143">
        <v>0</v>
      </c>
      <c r="CK8" s="143">
        <v>0</v>
      </c>
      <c r="CL8" s="143">
        <v>0</v>
      </c>
      <c r="CM8" s="143">
        <v>0</v>
      </c>
      <c r="CN8" s="143">
        <v>0</v>
      </c>
    </row>
    <row r="9" spans="1:94" x14ac:dyDescent="0.25">
      <c r="A9" s="18" t="s">
        <v>229</v>
      </c>
      <c r="B9" s="143">
        <v>1.8</v>
      </c>
      <c r="C9" s="143">
        <v>3.8</v>
      </c>
      <c r="D9" s="143">
        <v>3.9</v>
      </c>
      <c r="E9" s="143">
        <v>3.8</v>
      </c>
      <c r="F9" s="143">
        <v>3.3</v>
      </c>
      <c r="G9" s="143">
        <v>3</v>
      </c>
      <c r="H9" s="143">
        <v>2.8</v>
      </c>
      <c r="I9" s="143">
        <v>2.7</v>
      </c>
      <c r="J9" s="143">
        <v>2.7</v>
      </c>
      <c r="K9" s="143">
        <v>2.8</v>
      </c>
      <c r="L9" s="143">
        <v>2.7</v>
      </c>
      <c r="M9" s="143">
        <v>2.7</v>
      </c>
      <c r="N9" s="143">
        <v>2.7</v>
      </c>
      <c r="O9" s="143">
        <v>2.8</v>
      </c>
      <c r="P9" s="143">
        <v>2.9</v>
      </c>
      <c r="Q9" s="143">
        <v>3.1</v>
      </c>
      <c r="R9" s="143">
        <v>3.3</v>
      </c>
      <c r="S9" s="143">
        <v>3.4</v>
      </c>
      <c r="T9" s="143">
        <v>3.4</v>
      </c>
      <c r="U9" s="143">
        <v>3.5</v>
      </c>
      <c r="V9" s="143">
        <v>3.2</v>
      </c>
      <c r="W9" s="143">
        <v>3</v>
      </c>
      <c r="X9" s="143">
        <v>3</v>
      </c>
      <c r="Y9" s="143">
        <v>2.9</v>
      </c>
      <c r="Z9" s="143">
        <v>2.8</v>
      </c>
      <c r="AA9" s="143">
        <v>2.6</v>
      </c>
      <c r="AB9" s="143">
        <v>2.5</v>
      </c>
      <c r="AC9" s="143">
        <v>2.2999999999999998</v>
      </c>
      <c r="AD9" s="143">
        <v>2</v>
      </c>
      <c r="AE9" s="143">
        <v>1.7</v>
      </c>
      <c r="AF9" s="143">
        <v>1.6</v>
      </c>
      <c r="AG9" s="143">
        <v>1.4</v>
      </c>
      <c r="AH9" s="143">
        <v>1.2</v>
      </c>
      <c r="AI9" s="143">
        <v>1</v>
      </c>
      <c r="AJ9" s="143">
        <v>0.8</v>
      </c>
      <c r="AK9" s="143">
        <v>0.7</v>
      </c>
      <c r="AL9" s="143">
        <v>0.7</v>
      </c>
      <c r="AM9" s="143">
        <v>0.7</v>
      </c>
      <c r="AN9" s="143">
        <v>0.7</v>
      </c>
      <c r="AO9" s="143">
        <v>0.7</v>
      </c>
      <c r="AP9" s="143">
        <v>0.7</v>
      </c>
      <c r="AQ9" s="143">
        <v>0.6</v>
      </c>
      <c r="AR9" s="143">
        <v>0.5</v>
      </c>
      <c r="AS9" s="143">
        <v>0.4</v>
      </c>
      <c r="AT9" s="143">
        <v>0.4</v>
      </c>
      <c r="AU9" s="143">
        <v>0.4</v>
      </c>
      <c r="AV9" s="143">
        <v>0.3</v>
      </c>
      <c r="AW9" s="143">
        <v>0.2</v>
      </c>
      <c r="AX9" s="143">
        <v>0.1</v>
      </c>
      <c r="AY9" s="143">
        <v>0</v>
      </c>
      <c r="AZ9" s="143">
        <v>0</v>
      </c>
      <c r="BA9" s="143">
        <v>0</v>
      </c>
      <c r="BB9" s="143">
        <v>0</v>
      </c>
      <c r="BC9" s="143">
        <v>0</v>
      </c>
      <c r="BD9" s="143">
        <v>0</v>
      </c>
      <c r="BE9" s="143">
        <v>0</v>
      </c>
      <c r="BF9" s="143">
        <v>0</v>
      </c>
      <c r="BG9" s="143">
        <v>0</v>
      </c>
      <c r="BH9" s="143">
        <v>0</v>
      </c>
      <c r="BI9" s="143">
        <v>0</v>
      </c>
      <c r="BJ9" s="143">
        <v>0</v>
      </c>
      <c r="BK9" s="143">
        <v>0</v>
      </c>
      <c r="BL9" s="143">
        <v>0</v>
      </c>
      <c r="BM9" s="143">
        <v>0</v>
      </c>
      <c r="BN9" s="143">
        <v>0</v>
      </c>
      <c r="BO9" s="143">
        <v>0</v>
      </c>
      <c r="BP9" s="143">
        <v>0</v>
      </c>
      <c r="BQ9" s="143">
        <v>0</v>
      </c>
      <c r="BR9" s="143">
        <v>0</v>
      </c>
      <c r="BS9" s="143">
        <v>0</v>
      </c>
      <c r="BT9" s="143">
        <v>0</v>
      </c>
      <c r="BU9" s="143">
        <v>0</v>
      </c>
      <c r="BV9" s="143">
        <v>0</v>
      </c>
      <c r="BW9" s="143">
        <v>0</v>
      </c>
      <c r="BX9" s="143">
        <v>0</v>
      </c>
      <c r="BY9" s="143">
        <v>0</v>
      </c>
      <c r="BZ9" s="143">
        <v>0</v>
      </c>
      <c r="CA9" s="143">
        <v>0</v>
      </c>
      <c r="CB9" s="143">
        <v>0</v>
      </c>
      <c r="CC9" s="143">
        <v>0</v>
      </c>
      <c r="CD9" s="143">
        <v>0</v>
      </c>
      <c r="CE9" s="143">
        <v>0</v>
      </c>
      <c r="CF9" s="143">
        <v>0</v>
      </c>
      <c r="CG9" s="143">
        <v>0</v>
      </c>
      <c r="CH9" s="143">
        <v>0</v>
      </c>
      <c r="CI9" s="143">
        <v>0</v>
      </c>
      <c r="CJ9" s="143">
        <v>0</v>
      </c>
      <c r="CK9" s="143">
        <v>0</v>
      </c>
      <c r="CL9" s="143">
        <v>0</v>
      </c>
      <c r="CM9" s="143">
        <v>0</v>
      </c>
      <c r="CN9" s="143">
        <v>0</v>
      </c>
    </row>
    <row r="11" spans="1:94" x14ac:dyDescent="0.25">
      <c r="A11" s="15" t="s">
        <v>82</v>
      </c>
    </row>
    <row r="12" spans="1:94" x14ac:dyDescent="0.25">
      <c r="A12" s="15"/>
    </row>
  </sheetData>
  <mergeCells count="1">
    <mergeCell ref="B6:CN6"/>
  </mergeCells>
  <hyperlinks>
    <hyperlink ref="A4" location="Forside!A1" display="Forside"/>
  </hyperlinks>
  <pageMargins left="0.7" right="0.7" top="0.75" bottom="0.75" header="0.3" footer="0.3"/>
  <pageSetup paperSize="9" orientation="portrait"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workbookViewId="0">
      <selection activeCell="A4" sqref="A4"/>
    </sheetView>
  </sheetViews>
  <sheetFormatPr defaultRowHeight="15" x14ac:dyDescent="0.25"/>
  <cols>
    <col min="1" max="1" width="24" bestFit="1" customWidth="1"/>
    <col min="2" max="2" width="19.28515625" customWidth="1"/>
    <col min="3" max="3" width="22.5703125" customWidth="1"/>
    <col min="4" max="4" width="72.5703125" bestFit="1" customWidth="1"/>
    <col min="5" max="5" width="20.5703125" bestFit="1" customWidth="1"/>
  </cols>
  <sheetData>
    <row r="1" spans="1:6" s="51" customFormat="1" x14ac:dyDescent="0.25">
      <c r="A1" s="50"/>
    </row>
    <row r="2" spans="1:6" s="48" customFormat="1" ht="54" customHeight="1" x14ac:dyDescent="0.35">
      <c r="A2" s="147" t="s">
        <v>233</v>
      </c>
      <c r="B2" s="147"/>
      <c r="C2" s="147"/>
      <c r="D2" s="147"/>
      <c r="E2" s="147"/>
    </row>
    <row r="3" spans="1:6" s="51" customFormat="1" x14ac:dyDescent="0.25">
      <c r="A3" s="50"/>
    </row>
    <row r="4" spans="1:6" s="51" customFormat="1" ht="18.75" x14ac:dyDescent="0.3">
      <c r="A4" s="53" t="s">
        <v>81</v>
      </c>
    </row>
    <row r="5" spans="1:6" s="51" customFormat="1" x14ac:dyDescent="0.25">
      <c r="A5" s="50"/>
    </row>
    <row r="6" spans="1:6" ht="14.45" customHeight="1" x14ac:dyDescent="0.25">
      <c r="B6" t="s">
        <v>186</v>
      </c>
      <c r="C6" s="105" t="s">
        <v>145</v>
      </c>
      <c r="D6" s="105" t="s">
        <v>232</v>
      </c>
      <c r="E6" s="3"/>
    </row>
    <row r="7" spans="1:6" ht="14.45" customHeight="1" x14ac:dyDescent="0.25">
      <c r="B7" s="105" t="s">
        <v>0</v>
      </c>
      <c r="C7" s="3">
        <v>21600</v>
      </c>
      <c r="D7" s="3">
        <v>25100</v>
      </c>
      <c r="E7" s="3"/>
    </row>
    <row r="8" spans="1:6" ht="14.45" customHeight="1" x14ac:dyDescent="0.25">
      <c r="A8" s="150" t="s">
        <v>141</v>
      </c>
      <c r="B8" s="3" t="s">
        <v>80</v>
      </c>
      <c r="C8" s="3">
        <v>51600</v>
      </c>
      <c r="D8" s="3">
        <v>46700</v>
      </c>
      <c r="E8" s="3"/>
      <c r="F8" s="3"/>
    </row>
    <row r="9" spans="1:6" ht="14.45" customHeight="1" x14ac:dyDescent="0.25">
      <c r="A9" s="150"/>
      <c r="B9" s="3" t="s">
        <v>92</v>
      </c>
      <c r="C9" s="3">
        <v>-73900</v>
      </c>
      <c r="D9" s="3">
        <v>-68000</v>
      </c>
      <c r="E9" s="3"/>
    </row>
    <row r="10" spans="1:6" ht="14.45" customHeight="1" x14ac:dyDescent="0.25">
      <c r="A10" s="150"/>
      <c r="B10" s="3" t="s">
        <v>147</v>
      </c>
      <c r="C10" s="3">
        <v>12400</v>
      </c>
      <c r="D10" s="3">
        <v>12600</v>
      </c>
      <c r="E10" s="3"/>
    </row>
    <row r="11" spans="1:6" x14ac:dyDescent="0.25">
      <c r="A11" s="150" t="s">
        <v>142</v>
      </c>
      <c r="B11" s="4" t="s">
        <v>80</v>
      </c>
      <c r="C11" s="4">
        <v>-72200</v>
      </c>
      <c r="D11" s="4">
        <v>-54800</v>
      </c>
      <c r="E11" s="4"/>
    </row>
    <row r="12" spans="1:6" x14ac:dyDescent="0.25">
      <c r="A12" s="150"/>
      <c r="B12" s="4" t="s">
        <v>92</v>
      </c>
      <c r="C12" s="4">
        <v>-108800</v>
      </c>
      <c r="D12" s="4">
        <v>-126700</v>
      </c>
      <c r="E12" s="4"/>
    </row>
    <row r="13" spans="1:6" x14ac:dyDescent="0.25">
      <c r="A13" s="150"/>
      <c r="B13" s="4" t="s">
        <v>147</v>
      </c>
      <c r="C13" s="4">
        <v>-106000</v>
      </c>
      <c r="D13" s="4">
        <v>-117700</v>
      </c>
      <c r="E13" s="4"/>
    </row>
    <row r="14" spans="1:6" x14ac:dyDescent="0.25">
      <c r="B14" s="4"/>
      <c r="C14" s="4"/>
      <c r="D14" s="4"/>
      <c r="E14" s="4"/>
    </row>
    <row r="15" spans="1:6" s="17" customFormat="1" ht="47.45" customHeight="1" x14ac:dyDescent="0.25">
      <c r="A15" s="151" t="s">
        <v>538</v>
      </c>
      <c r="B15" s="151"/>
      <c r="C15" s="151"/>
      <c r="D15" s="151"/>
      <c r="E15" s="66"/>
    </row>
    <row r="16" spans="1:6" ht="16.5" customHeight="1" x14ac:dyDescent="0.25">
      <c r="A16" s="82" t="s">
        <v>82</v>
      </c>
      <c r="B16" s="82"/>
      <c r="C16" s="82"/>
      <c r="D16" s="82"/>
      <c r="E16" s="4"/>
    </row>
    <row r="17" spans="2:5" x14ac:dyDescent="0.25">
      <c r="B17" s="4"/>
      <c r="C17" s="4"/>
      <c r="D17" s="4"/>
      <c r="E17" s="4"/>
    </row>
    <row r="18" spans="2:5" x14ac:dyDescent="0.25">
      <c r="B18" s="4"/>
      <c r="C18" s="4"/>
      <c r="D18" s="4"/>
      <c r="E18" s="4"/>
    </row>
  </sheetData>
  <mergeCells count="4">
    <mergeCell ref="A2:E2"/>
    <mergeCell ref="A15:D15"/>
    <mergeCell ref="A8:A10"/>
    <mergeCell ref="A11:A13"/>
  </mergeCells>
  <hyperlinks>
    <hyperlink ref="A4" location="Forside!A1" display="Forside"/>
  </hyperlinks>
  <pageMargins left="0.7" right="0.7" top="0.75" bottom="0.75" header="0.3" footer="0.3"/>
  <pageSetup paperSize="9" orientation="portrait"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5"/>
  <sheetViews>
    <sheetView workbookViewId="0">
      <selection activeCell="I16" sqref="I16"/>
    </sheetView>
  </sheetViews>
  <sheetFormatPr defaultRowHeight="15" x14ac:dyDescent="0.25"/>
  <cols>
    <col min="1" max="1" width="19.42578125" customWidth="1"/>
  </cols>
  <sheetData>
    <row r="1" spans="1:24" s="51" customFormat="1" x14ac:dyDescent="0.25">
      <c r="A1" s="50"/>
    </row>
    <row r="2" spans="1:24" s="48" customFormat="1" ht="23.25" x14ac:dyDescent="0.35">
      <c r="A2" s="52" t="s">
        <v>234</v>
      </c>
    </row>
    <row r="3" spans="1:24" s="51" customFormat="1" x14ac:dyDescent="0.25">
      <c r="A3" s="50"/>
    </row>
    <row r="4" spans="1:24" s="51" customFormat="1" ht="18.75" x14ac:dyDescent="0.3">
      <c r="A4" s="53" t="s">
        <v>81</v>
      </c>
    </row>
    <row r="5" spans="1:24" s="51" customFormat="1" x14ac:dyDescent="0.25">
      <c r="A5" s="50"/>
    </row>
    <row r="6" spans="1:24" x14ac:dyDescent="0.25">
      <c r="A6" s="18"/>
      <c r="B6" s="12">
        <v>2000</v>
      </c>
      <c r="C6" s="12">
        <v>2001</v>
      </c>
      <c r="D6" s="12">
        <v>2002</v>
      </c>
      <c r="E6" s="12">
        <v>2003</v>
      </c>
      <c r="F6" s="12">
        <v>2004</v>
      </c>
      <c r="G6" s="12">
        <v>2005</v>
      </c>
      <c r="H6" s="12">
        <v>2006</v>
      </c>
      <c r="I6" s="12">
        <v>2007</v>
      </c>
      <c r="J6" s="12">
        <v>2008</v>
      </c>
      <c r="K6" s="12">
        <v>2009</v>
      </c>
      <c r="L6" s="12">
        <v>2010</v>
      </c>
      <c r="M6" s="12">
        <v>2011</v>
      </c>
      <c r="N6" s="12">
        <v>2012</v>
      </c>
      <c r="O6" s="12">
        <v>2013</v>
      </c>
      <c r="P6" s="12">
        <v>2014</v>
      </c>
      <c r="Q6" s="12">
        <v>2015</v>
      </c>
      <c r="R6" s="12">
        <v>2016</v>
      </c>
      <c r="S6" s="12">
        <v>2017</v>
      </c>
      <c r="T6" s="12">
        <v>2018</v>
      </c>
      <c r="U6" s="12">
        <v>2019</v>
      </c>
      <c r="X6" s="18"/>
    </row>
    <row r="7" spans="1:24" x14ac:dyDescent="0.25">
      <c r="A7" t="s">
        <v>37</v>
      </c>
      <c r="B7" s="67">
        <v>13.8</v>
      </c>
      <c r="C7" s="67">
        <v>14.8</v>
      </c>
      <c r="D7" s="67">
        <v>9.6999999999999993</v>
      </c>
      <c r="E7" s="67">
        <v>7.6</v>
      </c>
      <c r="F7" s="67">
        <v>5.4</v>
      </c>
      <c r="G7" s="67">
        <v>3.8</v>
      </c>
      <c r="H7" s="67">
        <v>3.3</v>
      </c>
      <c r="I7" s="67">
        <v>3.1</v>
      </c>
      <c r="J7" s="67">
        <v>2.7</v>
      </c>
      <c r="K7" s="67">
        <v>3.4</v>
      </c>
      <c r="L7" s="67">
        <v>4.4000000000000004</v>
      </c>
      <c r="M7" s="67">
        <v>5.0999999999999996</v>
      </c>
      <c r="N7" s="67">
        <v>5.5</v>
      </c>
      <c r="O7" s="67">
        <v>6.9</v>
      </c>
      <c r="P7">
        <v>9.5</v>
      </c>
      <c r="Q7">
        <v>14.1</v>
      </c>
      <c r="R7">
        <v>10.5</v>
      </c>
      <c r="S7">
        <v>3.3</v>
      </c>
      <c r="T7">
        <v>1.3</v>
      </c>
      <c r="U7">
        <v>1.2</v>
      </c>
    </row>
    <row r="8" spans="1:24" x14ac:dyDescent="0.25">
      <c r="A8" t="s">
        <v>38</v>
      </c>
      <c r="B8" s="67">
        <v>9.5</v>
      </c>
      <c r="C8" s="67">
        <v>8.8000000000000007</v>
      </c>
      <c r="D8" s="67">
        <v>11</v>
      </c>
      <c r="E8" s="67">
        <v>12.4</v>
      </c>
      <c r="F8" s="67">
        <v>15</v>
      </c>
      <c r="G8" s="67">
        <v>19.2</v>
      </c>
      <c r="H8" s="67">
        <v>27.2</v>
      </c>
      <c r="I8" s="67">
        <v>30.3</v>
      </c>
      <c r="J8" s="67">
        <v>33.5</v>
      </c>
      <c r="K8" s="67">
        <v>25.4</v>
      </c>
      <c r="L8" s="67">
        <v>26.1</v>
      </c>
      <c r="M8" s="67">
        <v>28.8</v>
      </c>
      <c r="N8" s="67">
        <v>29.5</v>
      </c>
      <c r="O8" s="67">
        <v>30.3</v>
      </c>
      <c r="P8">
        <v>32.700000000000003</v>
      </c>
      <c r="Q8">
        <v>27.2</v>
      </c>
      <c r="R8">
        <v>31.1</v>
      </c>
      <c r="S8">
        <v>33.5</v>
      </c>
      <c r="T8">
        <v>36.799999999999997</v>
      </c>
      <c r="U8">
        <v>35.700000000000003</v>
      </c>
    </row>
    <row r="9" spans="1:24" x14ac:dyDescent="0.25">
      <c r="A9" t="s">
        <v>78</v>
      </c>
      <c r="B9" s="67">
        <v>28.7</v>
      </c>
      <c r="C9" s="67">
        <v>30</v>
      </c>
      <c r="D9" s="67">
        <v>24.2</v>
      </c>
      <c r="E9" s="67">
        <v>16.600000000000001</v>
      </c>
      <c r="F9" s="67">
        <v>12.8</v>
      </c>
      <c r="G9" s="67">
        <v>9.8000000000000007</v>
      </c>
      <c r="H9" s="67">
        <v>8.5</v>
      </c>
      <c r="I9" s="67">
        <v>8.6</v>
      </c>
      <c r="J9" s="67">
        <v>6.2</v>
      </c>
      <c r="K9" s="67">
        <v>8.1999999999999993</v>
      </c>
      <c r="L9" s="67">
        <v>8.6</v>
      </c>
      <c r="M9" s="67">
        <v>5.2</v>
      </c>
      <c r="N9" s="67">
        <v>5.6</v>
      </c>
      <c r="O9" s="67">
        <v>7.6</v>
      </c>
      <c r="P9">
        <v>7.8</v>
      </c>
      <c r="Q9">
        <v>14.3</v>
      </c>
      <c r="R9">
        <v>9.6</v>
      </c>
      <c r="S9">
        <v>9.3000000000000007</v>
      </c>
      <c r="T9">
        <v>5.7</v>
      </c>
      <c r="U9">
        <v>4</v>
      </c>
    </row>
    <row r="10" spans="1:24" x14ac:dyDescent="0.25">
      <c r="A10" t="s">
        <v>39</v>
      </c>
      <c r="B10" s="67">
        <v>21.5</v>
      </c>
      <c r="C10" s="67">
        <v>20.5</v>
      </c>
      <c r="D10" s="67">
        <v>29.5</v>
      </c>
      <c r="E10" s="67">
        <v>34.9</v>
      </c>
      <c r="F10" s="67">
        <v>38.1</v>
      </c>
      <c r="G10" s="67">
        <v>39.4</v>
      </c>
      <c r="H10" s="67">
        <v>35.200000000000003</v>
      </c>
      <c r="I10" s="67">
        <v>34.299999999999997</v>
      </c>
      <c r="J10" s="67">
        <v>34.200000000000003</v>
      </c>
      <c r="K10" s="67">
        <v>37.9</v>
      </c>
      <c r="L10" s="67">
        <v>37</v>
      </c>
      <c r="M10" s="67">
        <v>36.5</v>
      </c>
      <c r="N10" s="67">
        <v>34.6</v>
      </c>
      <c r="O10" s="67">
        <v>33.4</v>
      </c>
      <c r="P10">
        <v>29.1</v>
      </c>
      <c r="Q10">
        <v>25.6</v>
      </c>
      <c r="R10">
        <v>29.6</v>
      </c>
      <c r="S10">
        <v>32.6</v>
      </c>
      <c r="T10">
        <v>34.299999999999997</v>
      </c>
      <c r="U10">
        <v>36.799999999999997</v>
      </c>
    </row>
    <row r="11" spans="1:24" x14ac:dyDescent="0.25">
      <c r="A11" t="s">
        <v>40</v>
      </c>
      <c r="B11" s="67">
        <v>26.6</v>
      </c>
      <c r="C11" s="67">
        <v>25.9</v>
      </c>
      <c r="D11" s="67">
        <v>25.6</v>
      </c>
      <c r="E11" s="67">
        <v>28.5</v>
      </c>
      <c r="F11" s="67">
        <v>28.8</v>
      </c>
      <c r="G11" s="67">
        <v>27.9</v>
      </c>
      <c r="H11" s="67">
        <v>25.8</v>
      </c>
      <c r="I11" s="67">
        <v>23.8</v>
      </c>
      <c r="J11" s="67">
        <v>23.4</v>
      </c>
      <c r="K11" s="67">
        <v>25.1</v>
      </c>
      <c r="L11" s="67">
        <v>24</v>
      </c>
      <c r="M11" s="67">
        <v>24.4</v>
      </c>
      <c r="N11" s="67">
        <v>24.8</v>
      </c>
      <c r="O11" s="67">
        <v>21.7</v>
      </c>
      <c r="P11">
        <v>20.9</v>
      </c>
      <c r="Q11">
        <v>18.899999999999999</v>
      </c>
      <c r="R11">
        <v>19.2</v>
      </c>
      <c r="S11">
        <v>21.4</v>
      </c>
      <c r="T11">
        <v>21.9</v>
      </c>
      <c r="U11">
        <v>22.4</v>
      </c>
    </row>
    <row r="14" spans="1:24" ht="60" customHeight="1" x14ac:dyDescent="0.25">
      <c r="A14" s="158" t="s">
        <v>235</v>
      </c>
      <c r="B14" s="158"/>
      <c r="C14" s="158"/>
      <c r="D14" s="158"/>
      <c r="E14" s="158"/>
      <c r="F14" s="158"/>
      <c r="G14" s="158"/>
    </row>
    <row r="15" spans="1:24" x14ac:dyDescent="0.25">
      <c r="A15" s="82" t="s">
        <v>82</v>
      </c>
    </row>
  </sheetData>
  <mergeCells count="1">
    <mergeCell ref="A14:G14"/>
  </mergeCells>
  <hyperlinks>
    <hyperlink ref="A4" location="Forside!A1" display="Forside"/>
  </hyperlinks>
  <pageMargins left="0.7" right="0.7" top="0.75" bottom="0.75"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workbookViewId="0">
      <selection activeCell="J18" sqref="J18"/>
    </sheetView>
  </sheetViews>
  <sheetFormatPr defaultRowHeight="15" x14ac:dyDescent="0.25"/>
  <cols>
    <col min="1" max="1" width="19.42578125" customWidth="1"/>
    <col min="2" max="2" width="21" customWidth="1"/>
  </cols>
  <sheetData>
    <row r="1" spans="1:2" s="51" customFormat="1" x14ac:dyDescent="0.25">
      <c r="A1" s="50"/>
    </row>
    <row r="2" spans="1:2" s="48" customFormat="1" ht="23.25" x14ac:dyDescent="0.35">
      <c r="A2" s="52" t="s">
        <v>236</v>
      </c>
    </row>
    <row r="3" spans="1:2" s="51" customFormat="1" x14ac:dyDescent="0.25">
      <c r="A3" s="50"/>
    </row>
    <row r="4" spans="1:2" s="51" customFormat="1" ht="18.75" x14ac:dyDescent="0.3">
      <c r="A4" s="53" t="s">
        <v>81</v>
      </c>
    </row>
    <row r="5" spans="1:2" s="51" customFormat="1" x14ac:dyDescent="0.25">
      <c r="A5" s="50"/>
    </row>
    <row r="6" spans="1:2" x14ac:dyDescent="0.25">
      <c r="B6" t="s">
        <v>273</v>
      </c>
    </row>
    <row r="7" spans="1:2" x14ac:dyDescent="0.25">
      <c r="A7" t="s">
        <v>79</v>
      </c>
      <c r="B7" s="5">
        <v>8</v>
      </c>
    </row>
    <row r="8" spans="1:2" x14ac:dyDescent="0.25">
      <c r="A8" t="s">
        <v>38</v>
      </c>
      <c r="B8" s="5">
        <v>15.3</v>
      </c>
    </row>
    <row r="9" spans="1:2" x14ac:dyDescent="0.25">
      <c r="A9" t="s">
        <v>78</v>
      </c>
      <c r="B9" s="5">
        <v>14.8</v>
      </c>
    </row>
    <row r="10" spans="1:2" x14ac:dyDescent="0.25">
      <c r="A10" t="s">
        <v>237</v>
      </c>
      <c r="B10" s="5">
        <v>11.6</v>
      </c>
    </row>
    <row r="11" spans="1:2" x14ac:dyDescent="0.25">
      <c r="A11" t="s">
        <v>40</v>
      </c>
      <c r="B11" s="5">
        <v>50.3</v>
      </c>
    </row>
    <row r="14" spans="1:2" x14ac:dyDescent="0.25">
      <c r="A14" t="s">
        <v>238</v>
      </c>
    </row>
    <row r="15" spans="1:2" x14ac:dyDescent="0.25">
      <c r="A15" s="82" t="s">
        <v>82</v>
      </c>
    </row>
  </sheetData>
  <hyperlinks>
    <hyperlink ref="A4" location="Forside!A1" display="Forside"/>
  </hyperlinks>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workbookViewId="0">
      <selection activeCell="A15" sqref="A15"/>
    </sheetView>
  </sheetViews>
  <sheetFormatPr defaultRowHeight="15" x14ac:dyDescent="0.25"/>
  <cols>
    <col min="1" max="1" width="11.140625" bestFit="1" customWidth="1"/>
    <col min="2" max="2" width="20.85546875" customWidth="1"/>
  </cols>
  <sheetData>
    <row r="1" spans="1:2" s="51" customFormat="1" x14ac:dyDescent="0.25">
      <c r="A1" s="50"/>
    </row>
    <row r="2" spans="1:2" s="48" customFormat="1" ht="23.25" x14ac:dyDescent="0.35">
      <c r="A2" s="52" t="s">
        <v>239</v>
      </c>
    </row>
    <row r="3" spans="1:2" s="51" customFormat="1" x14ac:dyDescent="0.25">
      <c r="A3" s="50"/>
    </row>
    <row r="4" spans="1:2" s="51" customFormat="1" ht="18.75" x14ac:dyDescent="0.3">
      <c r="A4" s="53" t="s">
        <v>81</v>
      </c>
    </row>
    <row r="5" spans="1:2" s="51" customFormat="1" x14ac:dyDescent="0.25">
      <c r="A5" s="50"/>
    </row>
    <row r="6" spans="1:2" x14ac:dyDescent="0.25">
      <c r="B6" t="s">
        <v>273</v>
      </c>
    </row>
    <row r="7" spans="1:2" x14ac:dyDescent="0.25">
      <c r="A7" t="s">
        <v>79</v>
      </c>
      <c r="B7" s="5">
        <v>9.8000000000000007</v>
      </c>
    </row>
    <row r="8" spans="1:2" x14ac:dyDescent="0.25">
      <c r="A8" t="s">
        <v>38</v>
      </c>
      <c r="B8" s="5">
        <v>18.899999999999999</v>
      </c>
    </row>
    <row r="9" spans="1:2" x14ac:dyDescent="0.25">
      <c r="A9" t="s">
        <v>78</v>
      </c>
      <c r="B9" s="5">
        <v>15.7</v>
      </c>
    </row>
    <row r="10" spans="1:2" x14ac:dyDescent="0.25">
      <c r="A10" t="s">
        <v>237</v>
      </c>
      <c r="B10" s="5">
        <v>12.6</v>
      </c>
    </row>
    <row r="11" spans="1:2" x14ac:dyDescent="0.25">
      <c r="A11" t="s">
        <v>40</v>
      </c>
      <c r="B11" s="5">
        <v>43</v>
      </c>
    </row>
    <row r="14" spans="1:2" x14ac:dyDescent="0.25">
      <c r="A14" t="s">
        <v>238</v>
      </c>
    </row>
    <row r="15" spans="1:2" x14ac:dyDescent="0.25">
      <c r="A15" s="82" t="s">
        <v>82</v>
      </c>
    </row>
  </sheetData>
  <hyperlinks>
    <hyperlink ref="A4" location="Forside!A1" display="Forside"/>
  </hyperlinks>
  <pageMargins left="0.7" right="0.7" top="0.75" bottom="0.75" header="0.3" footer="0.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topLeftCell="A4" workbookViewId="0">
      <selection activeCell="L21" sqref="L21"/>
    </sheetView>
  </sheetViews>
  <sheetFormatPr defaultRowHeight="15" x14ac:dyDescent="0.25"/>
  <cols>
    <col min="1" max="1" width="33.28515625" customWidth="1"/>
    <col min="2" max="2" width="20.140625" bestFit="1" customWidth="1"/>
    <col min="3" max="3" width="35" customWidth="1"/>
  </cols>
  <sheetData>
    <row r="1" spans="1:4" s="51" customFormat="1" x14ac:dyDescent="0.25">
      <c r="A1" s="50"/>
    </row>
    <row r="2" spans="1:4" s="48" customFormat="1" ht="23.25" x14ac:dyDescent="0.35">
      <c r="A2" s="52" t="s">
        <v>243</v>
      </c>
    </row>
    <row r="3" spans="1:4" s="51" customFormat="1" x14ac:dyDescent="0.25">
      <c r="A3" s="50"/>
    </row>
    <row r="4" spans="1:4" s="51" customFormat="1" ht="18.75" x14ac:dyDescent="0.3">
      <c r="A4" s="53" t="s">
        <v>81</v>
      </c>
    </row>
    <row r="5" spans="1:4" s="51" customFormat="1" x14ac:dyDescent="0.25">
      <c r="A5" s="50"/>
    </row>
    <row r="6" spans="1:4" ht="28.5" customHeight="1" x14ac:dyDescent="0.25">
      <c r="A6" t="s">
        <v>186</v>
      </c>
      <c r="B6" s="12" t="s">
        <v>145</v>
      </c>
      <c r="C6" s="136" t="s">
        <v>241</v>
      </c>
    </row>
    <row r="7" spans="1:4" x14ac:dyDescent="0.25">
      <c r="A7" t="s">
        <v>125</v>
      </c>
      <c r="B7" s="3">
        <v>51600</v>
      </c>
      <c r="C7" s="3">
        <v>46300</v>
      </c>
    </row>
    <row r="8" spans="1:4" x14ac:dyDescent="0.25">
      <c r="A8" t="s">
        <v>98</v>
      </c>
      <c r="B8" s="3">
        <v>-73900</v>
      </c>
      <c r="C8" s="3">
        <v>-71500</v>
      </c>
    </row>
    <row r="9" spans="1:4" x14ac:dyDescent="0.25">
      <c r="A9" t="s">
        <v>240</v>
      </c>
      <c r="B9" s="3">
        <v>13800</v>
      </c>
      <c r="C9" s="3">
        <v>7500</v>
      </c>
    </row>
    <row r="12" spans="1:4" ht="14.45" customHeight="1" x14ac:dyDescent="0.25">
      <c r="A12" s="145" t="s">
        <v>242</v>
      </c>
      <c r="B12" s="145"/>
      <c r="C12" s="145"/>
      <c r="D12" s="11"/>
    </row>
    <row r="13" spans="1:4" ht="46.5" customHeight="1" x14ac:dyDescent="0.25">
      <c r="A13" s="145"/>
      <c r="B13" s="145"/>
      <c r="C13" s="145"/>
      <c r="D13" s="11"/>
    </row>
    <row r="14" spans="1:4" x14ac:dyDescent="0.25">
      <c r="A14" s="82" t="s">
        <v>82</v>
      </c>
    </row>
  </sheetData>
  <mergeCells count="1">
    <mergeCell ref="A12:C13"/>
  </mergeCells>
  <hyperlinks>
    <hyperlink ref="A4" location="Forside!A1" display="Forside"/>
  </hyperlinks>
  <pageMargins left="0.7" right="0.7" top="0.75" bottom="0.75" header="0.3" footer="0.3"/>
  <pageSetup paperSize="9" orientation="portrait"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topLeftCell="A4" workbookViewId="0">
      <selection activeCell="C7" sqref="C7"/>
    </sheetView>
  </sheetViews>
  <sheetFormatPr defaultRowHeight="15" x14ac:dyDescent="0.25"/>
  <cols>
    <col min="1" max="1" width="24" bestFit="1" customWidth="1"/>
    <col min="2" max="2" width="19.28515625" customWidth="1"/>
    <col min="3" max="3" width="22.5703125" customWidth="1"/>
    <col min="4" max="4" width="27.5703125" customWidth="1"/>
    <col min="5" max="5" width="22.42578125" bestFit="1" customWidth="1"/>
  </cols>
  <sheetData>
    <row r="1" spans="1:6" s="51" customFormat="1" x14ac:dyDescent="0.25">
      <c r="A1" s="50"/>
    </row>
    <row r="2" spans="1:6" s="48" customFormat="1" ht="69.95" customHeight="1" x14ac:dyDescent="0.35">
      <c r="A2" s="147" t="s">
        <v>244</v>
      </c>
      <c r="B2" s="147"/>
      <c r="C2" s="147"/>
      <c r="D2" s="147"/>
      <c r="E2" s="147"/>
    </row>
    <row r="3" spans="1:6" s="51" customFormat="1" ht="10.5" customHeight="1" x14ac:dyDescent="0.25">
      <c r="A3" s="50"/>
    </row>
    <row r="4" spans="1:6" s="51" customFormat="1" ht="18.75" x14ac:dyDescent="0.3">
      <c r="A4" s="53" t="s">
        <v>81</v>
      </c>
    </row>
    <row r="5" spans="1:6" s="51" customFormat="1" x14ac:dyDescent="0.25">
      <c r="A5" s="50"/>
    </row>
    <row r="6" spans="1:6" ht="14.45" customHeight="1" x14ac:dyDescent="0.25">
      <c r="A6" t="s">
        <v>246</v>
      </c>
      <c r="C6" s="3" t="s">
        <v>1</v>
      </c>
      <c r="D6" s="3" t="s">
        <v>2</v>
      </c>
      <c r="E6" s="3" t="s">
        <v>4</v>
      </c>
    </row>
    <row r="7" spans="1:6" ht="14.45" customHeight="1" x14ac:dyDescent="0.25">
      <c r="B7" s="105" t="s">
        <v>0</v>
      </c>
      <c r="C7" s="62">
        <v>1.88696537379235</v>
      </c>
      <c r="D7" s="62">
        <v>-0.80566249751027863</v>
      </c>
      <c r="E7" s="62">
        <v>-1.0813028762820736</v>
      </c>
    </row>
    <row r="8" spans="1:6" ht="14.45" customHeight="1" x14ac:dyDescent="0.25">
      <c r="A8" s="150" t="s">
        <v>141</v>
      </c>
      <c r="B8" s="3" t="s">
        <v>80</v>
      </c>
      <c r="C8" s="62">
        <v>3.6104961286587525</v>
      </c>
      <c r="D8" s="62">
        <v>-0.72241679985768403</v>
      </c>
      <c r="E8" s="62">
        <v>-2.8880793288010764</v>
      </c>
      <c r="F8" s="3"/>
    </row>
    <row r="9" spans="1:6" ht="14.45" customHeight="1" x14ac:dyDescent="0.25">
      <c r="A9" s="150"/>
      <c r="B9" s="3" t="s">
        <v>92</v>
      </c>
      <c r="C9" s="62">
        <v>7.4341368746027783</v>
      </c>
      <c r="D9" s="62">
        <v>-0.78015243104112209</v>
      </c>
      <c r="E9" s="62">
        <v>-6.6539844435616473</v>
      </c>
    </row>
    <row r="10" spans="1:6" ht="14.45" customHeight="1" x14ac:dyDescent="0.25">
      <c r="A10" s="150"/>
      <c r="B10" s="3" t="s">
        <v>147</v>
      </c>
      <c r="C10" s="62">
        <v>7.2839902048957583</v>
      </c>
      <c r="D10" s="62">
        <v>-1.8345897344212982</v>
      </c>
      <c r="E10" s="62">
        <v>-5.4494004704744725</v>
      </c>
    </row>
    <row r="11" spans="1:6" x14ac:dyDescent="0.25">
      <c r="A11" s="150" t="s">
        <v>142</v>
      </c>
      <c r="B11" s="4" t="s">
        <v>80</v>
      </c>
      <c r="C11" s="5">
        <v>1.5442344306641189</v>
      </c>
      <c r="D11" s="5">
        <v>-1.8778272108729066</v>
      </c>
      <c r="E11" s="5">
        <v>0.33359278020878591</v>
      </c>
    </row>
    <row r="12" spans="1:6" x14ac:dyDescent="0.25">
      <c r="A12" s="150"/>
      <c r="B12" s="4" t="s">
        <v>92</v>
      </c>
      <c r="C12" s="5">
        <v>4.7391339579527667</v>
      </c>
      <c r="D12" s="5">
        <v>-3.490845191498317</v>
      </c>
      <c r="E12" s="5">
        <v>-1.2482887664544364</v>
      </c>
    </row>
    <row r="13" spans="1:6" x14ac:dyDescent="0.25">
      <c r="A13" s="150"/>
      <c r="B13" s="4" t="s">
        <v>147</v>
      </c>
      <c r="C13" s="5">
        <v>4.3567983190620367</v>
      </c>
      <c r="D13" s="5">
        <v>-2.2020523869278179</v>
      </c>
      <c r="E13" s="5">
        <v>-2.1547459321342188</v>
      </c>
    </row>
    <row r="14" spans="1:6" x14ac:dyDescent="0.25">
      <c r="B14" s="4"/>
      <c r="C14" s="4"/>
      <c r="D14" s="4"/>
      <c r="E14" s="4"/>
    </row>
    <row r="15" spans="1:6" s="17" customFormat="1" ht="45.95" customHeight="1" x14ac:dyDescent="0.25">
      <c r="A15" s="151" t="s">
        <v>245</v>
      </c>
      <c r="B15" s="151"/>
      <c r="C15" s="151"/>
      <c r="D15" s="83"/>
      <c r="E15" s="66"/>
    </row>
    <row r="16" spans="1:6" ht="16.5" customHeight="1" x14ac:dyDescent="0.25">
      <c r="A16" s="82" t="s">
        <v>82</v>
      </c>
      <c r="B16" s="82"/>
      <c r="C16" s="82"/>
      <c r="D16" s="82"/>
      <c r="E16" s="4"/>
    </row>
    <row r="17" spans="2:5" x14ac:dyDescent="0.25">
      <c r="B17" s="4"/>
      <c r="C17" s="4"/>
      <c r="D17" s="4"/>
      <c r="E17" s="4"/>
    </row>
    <row r="18" spans="2:5" x14ac:dyDescent="0.25">
      <c r="B18" s="4"/>
      <c r="C18" s="4"/>
      <c r="D18" s="4"/>
      <c r="E18" s="4"/>
    </row>
  </sheetData>
  <mergeCells count="4">
    <mergeCell ref="A2:E2"/>
    <mergeCell ref="A15:C15"/>
    <mergeCell ref="A8:A10"/>
    <mergeCell ref="A11:A13"/>
  </mergeCells>
  <hyperlinks>
    <hyperlink ref="A4" location="Forside!A1" display="Forside"/>
  </hyperlinks>
  <pageMargins left="0.7" right="0.7" top="0.75" bottom="0.75" header="0.3" footer="0.3"/>
  <pageSetup paperSize="9" orientation="portrait"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
  <sheetViews>
    <sheetView workbookViewId="0">
      <selection activeCell="C6" sqref="C6"/>
    </sheetView>
  </sheetViews>
  <sheetFormatPr defaultRowHeight="15" x14ac:dyDescent="0.25"/>
  <cols>
    <col min="1" max="1" width="24" bestFit="1" customWidth="1"/>
    <col min="2" max="2" width="21.140625" customWidth="1"/>
    <col min="3" max="3" width="22.5703125" customWidth="1"/>
    <col min="4" max="4" width="39.85546875" customWidth="1"/>
  </cols>
  <sheetData>
    <row r="1" spans="1:7" s="51" customFormat="1" x14ac:dyDescent="0.25">
      <c r="A1" s="50"/>
    </row>
    <row r="2" spans="1:7" s="48" customFormat="1" ht="92.1" customHeight="1" x14ac:dyDescent="0.35">
      <c r="A2" s="147" t="s">
        <v>247</v>
      </c>
      <c r="B2" s="147"/>
      <c r="C2" s="147"/>
      <c r="D2" s="147"/>
    </row>
    <row r="3" spans="1:7" s="51" customFormat="1" ht="18.75" x14ac:dyDescent="0.3">
      <c r="A3" s="53" t="s">
        <v>81</v>
      </c>
    </row>
    <row r="4" spans="1:7" s="51" customFormat="1" x14ac:dyDescent="0.25">
      <c r="A4" s="50"/>
    </row>
    <row r="5" spans="1:7" ht="59.25" customHeight="1" x14ac:dyDescent="0.25">
      <c r="B5" t="s">
        <v>186</v>
      </c>
      <c r="C5" s="105" t="s">
        <v>145</v>
      </c>
      <c r="D5" s="137" t="s">
        <v>248</v>
      </c>
    </row>
    <row r="6" spans="1:7" ht="14.45" customHeight="1" x14ac:dyDescent="0.25">
      <c r="B6" s="105" t="s">
        <v>0</v>
      </c>
      <c r="C6" s="3">
        <v>163200</v>
      </c>
      <c r="D6" s="3">
        <v>155800</v>
      </c>
      <c r="F6" s="1"/>
      <c r="G6" s="1"/>
    </row>
    <row r="7" spans="1:7" ht="14.45" customHeight="1" x14ac:dyDescent="0.25">
      <c r="A7" s="150" t="s">
        <v>141</v>
      </c>
      <c r="B7" s="3" t="s">
        <v>80</v>
      </c>
      <c r="C7" s="3">
        <v>120100</v>
      </c>
      <c r="D7" s="3">
        <v>110500</v>
      </c>
      <c r="E7" s="3"/>
      <c r="F7" s="1"/>
      <c r="G7" s="1"/>
    </row>
    <row r="8" spans="1:7" ht="14.45" customHeight="1" x14ac:dyDescent="0.25">
      <c r="A8" s="150"/>
      <c r="B8" s="3" t="s">
        <v>92</v>
      </c>
      <c r="C8" s="3">
        <v>-35600</v>
      </c>
      <c r="D8" s="3">
        <v>-58300</v>
      </c>
      <c r="F8" s="1"/>
      <c r="G8" s="1"/>
    </row>
    <row r="9" spans="1:7" ht="14.45" customHeight="1" x14ac:dyDescent="0.25">
      <c r="A9" s="150"/>
      <c r="B9" s="3" t="s">
        <v>147</v>
      </c>
      <c r="C9" s="3">
        <v>56600</v>
      </c>
      <c r="D9" s="3">
        <v>36700</v>
      </c>
      <c r="F9" s="1"/>
      <c r="G9" s="1"/>
    </row>
    <row r="10" spans="1:7" x14ac:dyDescent="0.25">
      <c r="A10" s="150" t="s">
        <v>142</v>
      </c>
      <c r="B10" s="4" t="s">
        <v>80</v>
      </c>
      <c r="C10" s="3">
        <v>140800</v>
      </c>
      <c r="D10" s="3">
        <v>135400</v>
      </c>
      <c r="F10" s="1"/>
      <c r="G10" s="1"/>
    </row>
    <row r="11" spans="1:7" x14ac:dyDescent="0.25">
      <c r="A11" s="150"/>
      <c r="B11" s="4" t="s">
        <v>92</v>
      </c>
      <c r="C11" s="3">
        <v>18100</v>
      </c>
      <c r="D11" s="3">
        <v>4100</v>
      </c>
      <c r="F11" s="1"/>
      <c r="G11" s="1"/>
    </row>
    <row r="12" spans="1:7" x14ac:dyDescent="0.25">
      <c r="A12" s="150"/>
      <c r="B12" s="4" t="s">
        <v>147</v>
      </c>
      <c r="C12" s="3">
        <v>70400</v>
      </c>
      <c r="D12" s="3">
        <v>56500</v>
      </c>
      <c r="F12" s="1"/>
      <c r="G12" s="1"/>
    </row>
    <row r="13" spans="1:7" x14ac:dyDescent="0.25">
      <c r="B13" s="4"/>
      <c r="C13" s="4"/>
      <c r="D13" s="4"/>
    </row>
    <row r="14" spans="1:7" s="17" customFormat="1" ht="47.1" customHeight="1" x14ac:dyDescent="0.25">
      <c r="A14" s="151" t="s">
        <v>249</v>
      </c>
      <c r="B14" s="151"/>
      <c r="C14" s="151"/>
      <c r="D14" s="151"/>
    </row>
    <row r="15" spans="1:7" ht="16.5" customHeight="1" x14ac:dyDescent="0.25">
      <c r="A15" s="82" t="s">
        <v>82</v>
      </c>
      <c r="B15" s="82"/>
      <c r="C15" s="82"/>
      <c r="D15" s="82"/>
    </row>
    <row r="16" spans="1:7" x14ac:dyDescent="0.25">
      <c r="B16" s="4"/>
      <c r="C16" s="4"/>
      <c r="D16" s="4"/>
    </row>
    <row r="17" spans="2:4" x14ac:dyDescent="0.25">
      <c r="B17" s="4"/>
      <c r="C17" s="4"/>
      <c r="D17" s="4"/>
    </row>
  </sheetData>
  <mergeCells count="4">
    <mergeCell ref="A2:D2"/>
    <mergeCell ref="A14:D14"/>
    <mergeCell ref="A7:A9"/>
    <mergeCell ref="A10:A12"/>
  </mergeCells>
  <hyperlinks>
    <hyperlink ref="A3" location="Forside!A1" display="Forside"/>
  </hyperlinks>
  <pageMargins left="0.7" right="0.7" top="0.75" bottom="0.75" header="0.3" footer="0.3"/>
  <pageSetup paperSize="9" orientation="portrait"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topLeftCell="A4" zoomScaleNormal="100" workbookViewId="0">
      <selection activeCell="G10" sqref="G10"/>
    </sheetView>
  </sheetViews>
  <sheetFormatPr defaultRowHeight="15" x14ac:dyDescent="0.25"/>
  <cols>
    <col min="1" max="1" width="24" bestFit="1" customWidth="1"/>
    <col min="2" max="2" width="21.140625" customWidth="1"/>
    <col min="3" max="3" width="22.5703125" customWidth="1"/>
    <col min="4" max="4" width="16.85546875" customWidth="1"/>
  </cols>
  <sheetData>
    <row r="1" spans="1:4" s="51" customFormat="1" x14ac:dyDescent="0.25">
      <c r="A1" s="50"/>
    </row>
    <row r="2" spans="1:4" s="48" customFormat="1" ht="92.1" customHeight="1" x14ac:dyDescent="0.35">
      <c r="A2" s="147" t="s">
        <v>444</v>
      </c>
      <c r="B2" s="147"/>
      <c r="C2" s="147"/>
      <c r="D2" s="147"/>
    </row>
    <row r="3" spans="1:4" s="51" customFormat="1" ht="18.75" x14ac:dyDescent="0.3">
      <c r="A3" s="53" t="s">
        <v>81</v>
      </c>
    </row>
    <row r="4" spans="1:4" s="51" customFormat="1" x14ac:dyDescent="0.25">
      <c r="A4" s="50"/>
    </row>
    <row r="5" spans="1:4" ht="14.45" customHeight="1" x14ac:dyDescent="0.25">
      <c r="A5" t="s">
        <v>466</v>
      </c>
      <c r="B5" s="12">
        <v>2014</v>
      </c>
      <c r="C5" s="12">
        <v>2019</v>
      </c>
      <c r="D5" s="3"/>
    </row>
    <row r="6" spans="1:4" ht="14.45" customHeight="1" x14ac:dyDescent="0.25">
      <c r="A6" s="68" t="s">
        <v>448</v>
      </c>
      <c r="B6">
        <v>3.2</v>
      </c>
      <c r="C6">
        <v>2.1</v>
      </c>
      <c r="D6" s="3"/>
    </row>
    <row r="7" spans="1:4" ht="14.45" customHeight="1" x14ac:dyDescent="0.25">
      <c r="A7" s="68" t="s">
        <v>420</v>
      </c>
      <c r="B7">
        <v>2.6</v>
      </c>
      <c r="C7">
        <v>3.5</v>
      </c>
      <c r="D7" s="3"/>
    </row>
    <row r="8" spans="1:4" ht="14.45" customHeight="1" x14ac:dyDescent="0.25">
      <c r="A8" s="68" t="s">
        <v>411</v>
      </c>
      <c r="B8">
        <v>9.1</v>
      </c>
      <c r="C8">
        <v>11.7</v>
      </c>
      <c r="D8" s="3"/>
    </row>
    <row r="9" spans="1:4" ht="14.45" customHeight="1" x14ac:dyDescent="0.25">
      <c r="A9" s="68" t="s">
        <v>421</v>
      </c>
      <c r="B9">
        <v>20.5</v>
      </c>
      <c r="C9">
        <v>23</v>
      </c>
      <c r="D9" s="3"/>
    </row>
    <row r="10" spans="1:4" x14ac:dyDescent="0.25">
      <c r="A10" s="68" t="s">
        <v>412</v>
      </c>
      <c r="B10">
        <v>22.5</v>
      </c>
      <c r="C10">
        <v>19.100000000000001</v>
      </c>
      <c r="D10" s="3"/>
    </row>
    <row r="11" spans="1:4" x14ac:dyDescent="0.25">
      <c r="A11" s="68" t="s">
        <v>422</v>
      </c>
      <c r="B11">
        <v>14.7</v>
      </c>
      <c r="C11">
        <v>13.4</v>
      </c>
      <c r="D11" s="3"/>
    </row>
    <row r="12" spans="1:4" x14ac:dyDescent="0.25">
      <c r="A12" s="68" t="s">
        <v>413</v>
      </c>
      <c r="B12">
        <v>9.6</v>
      </c>
      <c r="C12">
        <v>8.8000000000000007</v>
      </c>
      <c r="D12" s="3"/>
    </row>
    <row r="13" spans="1:4" x14ac:dyDescent="0.25">
      <c r="A13" s="68" t="s">
        <v>423</v>
      </c>
      <c r="B13">
        <v>5.9</v>
      </c>
      <c r="C13">
        <v>5.7</v>
      </c>
      <c r="D13" s="3"/>
    </row>
    <row r="14" spans="1:4" x14ac:dyDescent="0.25">
      <c r="A14" s="68" t="s">
        <v>414</v>
      </c>
      <c r="B14">
        <v>3.7</v>
      </c>
      <c r="C14">
        <v>3.5</v>
      </c>
      <c r="D14" s="3"/>
    </row>
    <row r="15" spans="1:4" x14ac:dyDescent="0.25">
      <c r="A15" s="68" t="s">
        <v>424</v>
      </c>
      <c r="B15">
        <v>2.1</v>
      </c>
      <c r="C15">
        <v>2.2999999999999998</v>
      </c>
      <c r="D15" s="3"/>
    </row>
    <row r="16" spans="1:4" x14ac:dyDescent="0.25">
      <c r="A16" s="68" t="s">
        <v>415</v>
      </c>
      <c r="B16">
        <v>1.4</v>
      </c>
      <c r="C16">
        <v>1.6</v>
      </c>
      <c r="D16" s="3"/>
    </row>
    <row r="17" spans="1:4" x14ac:dyDescent="0.25">
      <c r="A17" s="68" t="s">
        <v>425</v>
      </c>
      <c r="B17">
        <v>1</v>
      </c>
      <c r="C17">
        <v>1.2</v>
      </c>
      <c r="D17" s="3"/>
    </row>
    <row r="18" spans="1:4" x14ac:dyDescent="0.25">
      <c r="A18" s="68" t="s">
        <v>416</v>
      </c>
      <c r="B18">
        <v>0.7</v>
      </c>
      <c r="C18">
        <v>0.9</v>
      </c>
      <c r="D18" s="3"/>
    </row>
    <row r="19" spans="1:4" x14ac:dyDescent="0.25">
      <c r="A19" s="68" t="s">
        <v>426</v>
      </c>
      <c r="B19">
        <v>0.5</v>
      </c>
      <c r="C19">
        <v>0.6</v>
      </c>
      <c r="D19" s="3"/>
    </row>
    <row r="20" spans="1:4" x14ac:dyDescent="0.25">
      <c r="A20" s="68" t="s">
        <v>417</v>
      </c>
      <c r="B20">
        <v>0.4</v>
      </c>
      <c r="C20">
        <v>0.6</v>
      </c>
      <c r="D20" s="3"/>
    </row>
    <row r="21" spans="1:4" x14ac:dyDescent="0.25">
      <c r="A21" s="68" t="s">
        <v>427</v>
      </c>
      <c r="B21">
        <v>0.3</v>
      </c>
      <c r="C21">
        <v>0.4</v>
      </c>
      <c r="D21" s="3"/>
    </row>
    <row r="22" spans="1:4" x14ac:dyDescent="0.25">
      <c r="A22" s="68" t="s">
        <v>418</v>
      </c>
      <c r="B22">
        <v>0.3</v>
      </c>
      <c r="C22">
        <v>0.3</v>
      </c>
      <c r="D22" s="3"/>
    </row>
    <row r="23" spans="1:4" x14ac:dyDescent="0.25">
      <c r="A23" s="68" t="s">
        <v>419</v>
      </c>
      <c r="B23">
        <v>1.4</v>
      </c>
      <c r="C23">
        <v>1.5</v>
      </c>
      <c r="D23" s="4"/>
    </row>
    <row r="24" spans="1:4" s="17" customFormat="1" ht="66.75" customHeight="1" x14ac:dyDescent="0.25">
      <c r="A24" s="151" t="s">
        <v>442</v>
      </c>
      <c r="B24" s="151"/>
      <c r="C24" s="151"/>
      <c r="D24" s="151"/>
    </row>
    <row r="25" spans="1:4" ht="16.5" customHeight="1" x14ac:dyDescent="0.25">
      <c r="A25" s="82" t="s">
        <v>82</v>
      </c>
      <c r="B25" s="82"/>
      <c r="C25" s="82"/>
      <c r="D25" s="82"/>
    </row>
    <row r="26" spans="1:4" x14ac:dyDescent="0.25">
      <c r="B26" s="4"/>
      <c r="C26" s="4"/>
      <c r="D26" s="4"/>
    </row>
    <row r="27" spans="1:4" x14ac:dyDescent="0.25">
      <c r="B27" s="4"/>
      <c r="C27" s="4"/>
      <c r="D27" s="4"/>
    </row>
  </sheetData>
  <mergeCells count="2">
    <mergeCell ref="A2:D2"/>
    <mergeCell ref="A24:D24"/>
  </mergeCells>
  <hyperlinks>
    <hyperlink ref="A3" location="Forside!A1" display="Forside"/>
  </hyperlinks>
  <pageMargins left="0.7" right="0.7" top="0.75" bottom="0.75" header="0.3" footer="0.3"/>
  <pageSetup paperSize="9" orientation="portrait"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workbookViewId="0">
      <selection activeCell="D6" sqref="D6"/>
    </sheetView>
  </sheetViews>
  <sheetFormatPr defaultRowHeight="15" x14ac:dyDescent="0.25"/>
  <cols>
    <col min="1" max="1" width="24" bestFit="1" customWidth="1"/>
    <col min="2" max="2" width="21.140625" customWidth="1"/>
    <col min="3" max="3" width="28.42578125" customWidth="1"/>
    <col min="4" max="4" width="27.5703125" customWidth="1"/>
  </cols>
  <sheetData>
    <row r="1" spans="1:5" s="51" customFormat="1" x14ac:dyDescent="0.25">
      <c r="A1" s="50"/>
    </row>
    <row r="2" spans="1:5" s="48" customFormat="1" ht="92.1" customHeight="1" x14ac:dyDescent="0.35">
      <c r="A2" s="147" t="s">
        <v>443</v>
      </c>
      <c r="B2" s="147"/>
      <c r="C2" s="147"/>
      <c r="D2" s="147"/>
    </row>
    <row r="3" spans="1:5" s="51" customFormat="1" ht="18.75" x14ac:dyDescent="0.3">
      <c r="A3" s="53" t="s">
        <v>81</v>
      </c>
    </row>
    <row r="4" spans="1:5" s="51" customFormat="1" x14ac:dyDescent="0.25">
      <c r="A4" s="50"/>
    </row>
    <row r="5" spans="1:5" ht="30" customHeight="1" x14ac:dyDescent="0.25">
      <c r="A5" t="s">
        <v>186</v>
      </c>
      <c r="B5" s="105" t="s">
        <v>145</v>
      </c>
      <c r="C5" s="132" t="s">
        <v>445</v>
      </c>
    </row>
    <row r="6" spans="1:5" ht="14.45" customHeight="1" x14ac:dyDescent="0.25">
      <c r="A6" s="3" t="s">
        <v>80</v>
      </c>
      <c r="B6" s="3">
        <v>200000</v>
      </c>
      <c r="C6" s="3">
        <v>203000</v>
      </c>
      <c r="D6" s="3"/>
      <c r="E6" s="3"/>
    </row>
    <row r="7" spans="1:5" ht="14.45" customHeight="1" x14ac:dyDescent="0.25">
      <c r="A7" s="3" t="s">
        <v>92</v>
      </c>
      <c r="B7" s="3">
        <v>136000</v>
      </c>
      <c r="C7" s="3">
        <v>140000</v>
      </c>
      <c r="D7" s="3"/>
    </row>
    <row r="8" spans="1:5" ht="14.45" customHeight="1" x14ac:dyDescent="0.25">
      <c r="A8" s="3" t="s">
        <v>93</v>
      </c>
      <c r="B8" s="3">
        <v>164000</v>
      </c>
      <c r="C8" s="3">
        <v>161000</v>
      </c>
      <c r="D8" s="3"/>
    </row>
    <row r="9" spans="1:5" x14ac:dyDescent="0.25">
      <c r="A9" s="68"/>
      <c r="D9" s="3"/>
    </row>
    <row r="10" spans="1:5" x14ac:dyDescent="0.25">
      <c r="A10" s="68"/>
      <c r="D10" s="4"/>
    </row>
    <row r="11" spans="1:5" s="17" customFormat="1" ht="64.5" customHeight="1" x14ac:dyDescent="0.25">
      <c r="A11" s="151" t="s">
        <v>442</v>
      </c>
      <c r="B11" s="151"/>
      <c r="C11" s="151"/>
      <c r="D11" s="151"/>
    </row>
    <row r="12" spans="1:5" ht="16.5" customHeight="1" x14ac:dyDescent="0.25">
      <c r="A12" s="82" t="s">
        <v>82</v>
      </c>
      <c r="B12" s="82"/>
      <c r="C12" s="82"/>
      <c r="D12" s="82"/>
    </row>
    <row r="13" spans="1:5" x14ac:dyDescent="0.25">
      <c r="B13" s="4"/>
      <c r="C13" s="4"/>
      <c r="D13" s="4"/>
    </row>
    <row r="14" spans="1:5" x14ac:dyDescent="0.25">
      <c r="B14" s="4"/>
      <c r="C14" s="4"/>
      <c r="D14" s="4"/>
    </row>
  </sheetData>
  <mergeCells count="2">
    <mergeCell ref="A2:D2"/>
    <mergeCell ref="A11:D11"/>
  </mergeCells>
  <hyperlinks>
    <hyperlink ref="A3" location="Forside!A1" display="Forside"/>
  </hyperlink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3"/>
  <sheetViews>
    <sheetView zoomScaleNormal="100" workbookViewId="0">
      <selection activeCell="J9" sqref="J9"/>
    </sheetView>
  </sheetViews>
  <sheetFormatPr defaultRowHeight="15" x14ac:dyDescent="0.25"/>
  <cols>
    <col min="1" max="1" width="31.140625" customWidth="1"/>
    <col min="2" max="2" width="16.7109375" customWidth="1"/>
    <col min="3" max="3" width="19.5703125" customWidth="1"/>
    <col min="4" max="4" width="14" customWidth="1"/>
    <col min="5" max="5" width="13.140625" customWidth="1"/>
    <col min="6" max="6" width="16.140625" customWidth="1"/>
    <col min="7" max="7" width="15.140625" customWidth="1"/>
    <col min="8" max="8" width="13.85546875" customWidth="1"/>
  </cols>
  <sheetData>
    <row r="1" spans="1:13" s="51" customFormat="1" x14ac:dyDescent="0.25">
      <c r="B1" s="50"/>
    </row>
    <row r="2" spans="1:13" s="48" customFormat="1" ht="23.25" customHeight="1" x14ac:dyDescent="0.35">
      <c r="A2" s="149" t="s">
        <v>219</v>
      </c>
      <c r="B2" s="149"/>
      <c r="C2" s="149"/>
      <c r="D2" s="149"/>
      <c r="E2" s="149"/>
      <c r="F2" s="149"/>
      <c r="G2" s="149"/>
      <c r="H2" s="149"/>
      <c r="I2" s="149"/>
      <c r="J2" s="149"/>
      <c r="K2" s="149"/>
      <c r="L2" s="149"/>
      <c r="M2" s="149"/>
    </row>
    <row r="3" spans="1:13" s="51" customFormat="1" x14ac:dyDescent="0.25">
      <c r="A3" s="50"/>
    </row>
    <row r="4" spans="1:13" s="51" customFormat="1" ht="18.75" x14ac:dyDescent="0.3">
      <c r="A4" s="53" t="s">
        <v>81</v>
      </c>
    </row>
    <row r="5" spans="1:13" s="51" customFormat="1" x14ac:dyDescent="0.25">
      <c r="B5" s="50"/>
    </row>
    <row r="7" spans="1:13" ht="15" customHeight="1" x14ac:dyDescent="0.25">
      <c r="B7" s="12" t="s">
        <v>75</v>
      </c>
      <c r="C7" s="12" t="s">
        <v>432</v>
      </c>
      <c r="D7" s="12" t="s">
        <v>76</v>
      </c>
      <c r="E7" s="12" t="s">
        <v>75</v>
      </c>
      <c r="F7" s="12" t="s">
        <v>432</v>
      </c>
      <c r="G7" s="12" t="s">
        <v>76</v>
      </c>
      <c r="H7" s="16"/>
    </row>
    <row r="8" spans="1:13" ht="15" customHeight="1" x14ac:dyDescent="0.25">
      <c r="B8" s="148" t="s">
        <v>433</v>
      </c>
      <c r="C8" s="148"/>
      <c r="D8" s="148"/>
      <c r="E8" s="148" t="s">
        <v>77</v>
      </c>
      <c r="F8" s="148"/>
      <c r="G8" s="148"/>
      <c r="H8" s="117"/>
    </row>
    <row r="9" spans="1:13" ht="15.75" thickBot="1" x14ac:dyDescent="0.3">
      <c r="A9" s="12" t="s">
        <v>112</v>
      </c>
      <c r="B9">
        <v>16</v>
      </c>
      <c r="C9">
        <v>5</v>
      </c>
      <c r="D9">
        <v>-11</v>
      </c>
      <c r="E9">
        <v>95</v>
      </c>
      <c r="F9">
        <v>32</v>
      </c>
      <c r="G9">
        <v>-64</v>
      </c>
      <c r="H9" s="69"/>
      <c r="I9" s="8"/>
      <c r="J9" s="8"/>
      <c r="K9" s="8"/>
    </row>
    <row r="10" spans="1:13" ht="15.75" thickBot="1" x14ac:dyDescent="0.3">
      <c r="A10" t="s">
        <v>0</v>
      </c>
      <c r="B10">
        <v>22</v>
      </c>
      <c r="C10">
        <v>11</v>
      </c>
      <c r="D10">
        <v>-12</v>
      </c>
      <c r="E10">
        <v>112</v>
      </c>
      <c r="F10">
        <v>53</v>
      </c>
      <c r="G10">
        <v>-59</v>
      </c>
      <c r="H10" s="69"/>
      <c r="I10" s="8"/>
      <c r="J10" s="8"/>
      <c r="K10" s="8"/>
    </row>
    <row r="11" spans="1:13" ht="15.75" thickBot="1" x14ac:dyDescent="0.3">
      <c r="A11" t="s">
        <v>113</v>
      </c>
      <c r="B11">
        <v>-21</v>
      </c>
      <c r="C11">
        <v>-27</v>
      </c>
      <c r="D11">
        <v>-6</v>
      </c>
      <c r="E11">
        <v>-16</v>
      </c>
      <c r="F11">
        <v>-21</v>
      </c>
      <c r="G11">
        <v>-5</v>
      </c>
      <c r="H11" s="69"/>
      <c r="I11" s="8"/>
      <c r="J11" s="8"/>
      <c r="K11" s="8"/>
    </row>
    <row r="12" spans="1:13" ht="15.75" thickBot="1" x14ac:dyDescent="0.3">
      <c r="H12" s="69"/>
      <c r="I12" s="8"/>
      <c r="J12" s="8"/>
      <c r="K12" s="8"/>
    </row>
    <row r="13" spans="1:13" ht="15.75" thickBot="1" x14ac:dyDescent="0.3">
      <c r="A13" s="12" t="s">
        <v>114</v>
      </c>
      <c r="B13">
        <v>5</v>
      </c>
      <c r="C13">
        <v>-2</v>
      </c>
      <c r="D13">
        <v>-7</v>
      </c>
      <c r="E13">
        <v>3</v>
      </c>
      <c r="F13">
        <v>-1</v>
      </c>
      <c r="G13">
        <v>-4</v>
      </c>
      <c r="H13" s="69"/>
      <c r="I13" s="8"/>
      <c r="J13" s="8"/>
      <c r="K13" s="8"/>
    </row>
    <row r="14" spans="1:13" ht="15.75" thickBot="1" x14ac:dyDescent="0.3">
      <c r="A14" t="s">
        <v>434</v>
      </c>
      <c r="B14">
        <v>52</v>
      </c>
      <c r="C14">
        <v>44</v>
      </c>
      <c r="D14">
        <v>-8</v>
      </c>
      <c r="E14">
        <v>13</v>
      </c>
      <c r="F14">
        <v>11</v>
      </c>
      <c r="G14">
        <v>-2</v>
      </c>
      <c r="H14" s="69"/>
      <c r="I14" s="8"/>
      <c r="J14" s="8"/>
      <c r="K14" s="8"/>
    </row>
    <row r="15" spans="1:13" ht="15.75" thickBot="1" x14ac:dyDescent="0.3">
      <c r="A15" t="s">
        <v>435</v>
      </c>
      <c r="B15">
        <v>-74</v>
      </c>
      <c r="C15">
        <v>-79</v>
      </c>
      <c r="D15">
        <v>-5</v>
      </c>
      <c r="E15">
        <v>-13</v>
      </c>
      <c r="F15">
        <v>-14</v>
      </c>
      <c r="G15">
        <v>-1</v>
      </c>
      <c r="H15" s="69"/>
      <c r="I15" s="8"/>
      <c r="J15" s="8"/>
      <c r="K15" s="8"/>
    </row>
    <row r="16" spans="1:13" ht="15.75" thickBot="1" x14ac:dyDescent="0.3">
      <c r="A16" t="s">
        <v>436</v>
      </c>
      <c r="B16">
        <v>14</v>
      </c>
      <c r="C16">
        <v>7</v>
      </c>
      <c r="D16">
        <v>-7</v>
      </c>
      <c r="E16">
        <v>2</v>
      </c>
      <c r="F16">
        <v>1</v>
      </c>
      <c r="G16">
        <v>-1</v>
      </c>
      <c r="H16" s="69"/>
      <c r="I16" s="8"/>
      <c r="J16" s="8"/>
      <c r="K16" s="8"/>
    </row>
    <row r="17" spans="1:11" ht="15.75" thickBot="1" x14ac:dyDescent="0.3">
      <c r="B17">
        <v>0</v>
      </c>
      <c r="C17">
        <v>0</v>
      </c>
      <c r="D17">
        <v>0</v>
      </c>
      <c r="E17">
        <v>0</v>
      </c>
      <c r="F17">
        <v>0</v>
      </c>
      <c r="G17">
        <v>0</v>
      </c>
      <c r="H17" s="69"/>
      <c r="I17" s="8"/>
      <c r="J17" s="8"/>
      <c r="K17" s="8"/>
    </row>
    <row r="18" spans="1:11" ht="15.75" thickBot="1" x14ac:dyDescent="0.3">
      <c r="A18" s="12" t="s">
        <v>118</v>
      </c>
      <c r="B18">
        <v>-102</v>
      </c>
      <c r="C18">
        <v>-105</v>
      </c>
      <c r="D18">
        <v>-3</v>
      </c>
      <c r="E18">
        <v>-19</v>
      </c>
      <c r="F18">
        <v>-20</v>
      </c>
      <c r="G18">
        <v>-1</v>
      </c>
      <c r="H18" s="69"/>
      <c r="I18" s="8"/>
      <c r="J18" s="8"/>
      <c r="K18" s="8"/>
    </row>
    <row r="19" spans="1:11" ht="15.75" thickBot="1" x14ac:dyDescent="0.3">
      <c r="A19" t="s">
        <v>434</v>
      </c>
      <c r="B19">
        <v>-72</v>
      </c>
      <c r="C19">
        <v>-77</v>
      </c>
      <c r="D19">
        <v>-5</v>
      </c>
      <c r="E19">
        <v>-2</v>
      </c>
      <c r="F19">
        <v>-2</v>
      </c>
      <c r="G19">
        <v>0</v>
      </c>
      <c r="H19" s="69"/>
      <c r="I19" s="8"/>
      <c r="J19" s="8"/>
      <c r="K19" s="8"/>
    </row>
    <row r="20" spans="1:11" ht="15.75" thickBot="1" x14ac:dyDescent="0.3">
      <c r="A20" t="s">
        <v>435</v>
      </c>
      <c r="B20">
        <v>-109</v>
      </c>
      <c r="C20">
        <v>-112</v>
      </c>
      <c r="D20">
        <v>-3</v>
      </c>
      <c r="E20">
        <v>-11</v>
      </c>
      <c r="F20">
        <v>-12</v>
      </c>
      <c r="G20">
        <v>0</v>
      </c>
      <c r="H20" s="69"/>
      <c r="I20" s="8"/>
      <c r="J20" s="8"/>
      <c r="K20" s="8"/>
    </row>
    <row r="21" spans="1:11" ht="15.75" thickBot="1" x14ac:dyDescent="0.3">
      <c r="A21" t="s">
        <v>436</v>
      </c>
      <c r="B21">
        <v>-106</v>
      </c>
      <c r="C21">
        <v>-108</v>
      </c>
      <c r="D21">
        <v>-2</v>
      </c>
      <c r="E21">
        <v>-6</v>
      </c>
      <c r="F21">
        <v>-6</v>
      </c>
      <c r="G21">
        <v>0</v>
      </c>
      <c r="H21" s="72"/>
      <c r="I21" s="8"/>
      <c r="J21" s="8"/>
      <c r="K21" s="8"/>
    </row>
    <row r="22" spans="1:11" ht="15.75" thickBot="1" x14ac:dyDescent="0.3">
      <c r="B22" s="15"/>
      <c r="C22" s="70"/>
      <c r="D22" s="70"/>
      <c r="E22" s="70"/>
      <c r="F22" s="71"/>
      <c r="G22" s="71"/>
      <c r="H22" s="71"/>
      <c r="I22" s="10"/>
    </row>
    <row r="23" spans="1:11" ht="15.75" thickBot="1" x14ac:dyDescent="0.3">
      <c r="A23" t="s">
        <v>472</v>
      </c>
      <c r="C23" s="9"/>
      <c r="D23" s="9"/>
      <c r="E23" s="9"/>
    </row>
    <row r="24" spans="1:11" ht="15.75" thickBot="1" x14ac:dyDescent="0.3">
      <c r="A24" t="s">
        <v>83</v>
      </c>
      <c r="C24" s="9"/>
      <c r="D24" s="9"/>
      <c r="E24" s="9"/>
    </row>
    <row r="25" spans="1:11" ht="15.75" thickBot="1" x14ac:dyDescent="0.3">
      <c r="C25" s="8"/>
      <c r="D25" s="8"/>
      <c r="E25" s="8"/>
    </row>
    <row r="26" spans="1:11" ht="15.75" thickBot="1" x14ac:dyDescent="0.3">
      <c r="C26" s="9"/>
      <c r="D26" s="9"/>
      <c r="E26" s="9"/>
    </row>
    <row r="27" spans="1:11" ht="15.75" thickBot="1" x14ac:dyDescent="0.3">
      <c r="C27" s="9"/>
      <c r="D27" s="9"/>
      <c r="E27" s="9"/>
    </row>
    <row r="28" spans="1:11" ht="15.75" thickBot="1" x14ac:dyDescent="0.3">
      <c r="C28" s="146"/>
      <c r="D28" s="146"/>
      <c r="E28" s="146"/>
    </row>
    <row r="29" spans="1:11" ht="15.75" thickBot="1" x14ac:dyDescent="0.3">
      <c r="C29" s="10"/>
      <c r="D29" s="10"/>
      <c r="E29" s="10"/>
    </row>
    <row r="30" spans="1:11" ht="15.75" thickBot="1" x14ac:dyDescent="0.3">
      <c r="C30" s="10"/>
      <c r="D30" s="10"/>
      <c r="E30" s="10"/>
    </row>
    <row r="31" spans="1:11" ht="15.75" thickBot="1" x14ac:dyDescent="0.3">
      <c r="C31" s="10"/>
      <c r="D31" s="10"/>
      <c r="E31" s="10"/>
    </row>
    <row r="32" spans="1:11" ht="15.75" thickBot="1" x14ac:dyDescent="0.3">
      <c r="C32" s="10"/>
      <c r="D32" s="10"/>
      <c r="E32" s="10"/>
    </row>
    <row r="33" spans="3:5" ht="15.75" thickBot="1" x14ac:dyDescent="0.3">
      <c r="C33" s="10"/>
      <c r="D33" s="10"/>
      <c r="E33" s="10"/>
    </row>
  </sheetData>
  <mergeCells count="4">
    <mergeCell ref="C28:E28"/>
    <mergeCell ref="B8:D8"/>
    <mergeCell ref="E8:G8"/>
    <mergeCell ref="A2:M2"/>
  </mergeCells>
  <hyperlinks>
    <hyperlink ref="A4" location="Forside!A1" display="Forside"/>
  </hyperlinks>
  <pageMargins left="0.7" right="0.7" top="0.75" bottom="0.75" header="0.3" footer="0.3"/>
  <pageSetup paperSize="9" orientation="portrait"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D13"/>
  <sheetViews>
    <sheetView workbookViewId="0">
      <selection activeCell="F13" sqref="F13"/>
    </sheetView>
  </sheetViews>
  <sheetFormatPr defaultRowHeight="15" x14ac:dyDescent="0.25"/>
  <cols>
    <col min="1" max="1" width="18.42578125" customWidth="1"/>
    <col min="2" max="2" width="20.140625" bestFit="1" customWidth="1"/>
  </cols>
  <sheetData>
    <row r="1" spans="1:160" s="51" customFormat="1" x14ac:dyDescent="0.25">
      <c r="A1" s="50"/>
    </row>
    <row r="2" spans="1:160" s="48" customFormat="1" ht="23.25" x14ac:dyDescent="0.35">
      <c r="A2" s="52" t="s">
        <v>458</v>
      </c>
    </row>
    <row r="3" spans="1:160" s="51" customFormat="1" x14ac:dyDescent="0.25">
      <c r="A3" s="50"/>
    </row>
    <row r="4" spans="1:160" s="51" customFormat="1" ht="18.75" x14ac:dyDescent="0.3">
      <c r="A4" s="53" t="s">
        <v>81</v>
      </c>
    </row>
    <row r="5" spans="1:160" s="51" customFormat="1" x14ac:dyDescent="0.25">
      <c r="A5" s="50"/>
    </row>
    <row r="6" spans="1:160" x14ac:dyDescent="0.25">
      <c r="A6" s="18" t="s">
        <v>203</v>
      </c>
      <c r="B6" s="18" t="s">
        <v>252</v>
      </c>
      <c r="C6" s="18"/>
      <c r="D6" s="18"/>
      <c r="E6" s="18"/>
      <c r="F6" s="18"/>
      <c r="G6" s="19"/>
      <c r="H6" s="18"/>
      <c r="I6" s="18"/>
      <c r="J6" s="18"/>
      <c r="K6" s="18"/>
      <c r="L6" s="18"/>
      <c r="M6" s="18"/>
      <c r="N6" s="18"/>
      <c r="O6" s="18"/>
      <c r="P6" s="18"/>
      <c r="Q6" s="18"/>
      <c r="R6" s="18"/>
      <c r="S6" s="19"/>
      <c r="T6" s="18"/>
      <c r="U6" s="18"/>
      <c r="V6" s="18"/>
      <c r="W6" s="18"/>
      <c r="X6" s="18"/>
      <c r="Y6" s="18"/>
      <c r="Z6" s="18"/>
      <c r="AA6" s="18"/>
      <c r="AB6" s="18"/>
      <c r="AC6" s="18"/>
      <c r="AD6" s="18"/>
      <c r="AE6" s="18"/>
      <c r="AF6" s="18"/>
      <c r="AG6" s="18"/>
      <c r="AH6" s="18"/>
      <c r="AI6" s="18"/>
      <c r="AJ6" s="18"/>
      <c r="AK6" s="18"/>
      <c r="AL6" s="18"/>
      <c r="AM6" s="18"/>
      <c r="AN6" s="18"/>
      <c r="AO6" s="18"/>
      <c r="AP6" s="18"/>
      <c r="AQ6" s="18"/>
      <c r="AR6" s="18"/>
      <c r="AS6" s="18"/>
      <c r="AT6" s="18"/>
      <c r="AU6" s="18"/>
      <c r="AV6" s="18"/>
      <c r="AW6" s="18"/>
      <c r="AX6" s="18"/>
      <c r="AY6" s="18"/>
      <c r="AZ6" s="18"/>
      <c r="BA6" s="18"/>
      <c r="BB6" s="18"/>
      <c r="BC6" s="18"/>
      <c r="BD6" s="18"/>
      <c r="BE6" s="18"/>
      <c r="BF6" s="18"/>
      <c r="BG6" s="18"/>
      <c r="BH6" s="18"/>
      <c r="BI6" s="18"/>
      <c r="BJ6" s="18"/>
      <c r="BK6" s="18"/>
      <c r="BL6" s="18"/>
      <c r="BM6" s="18"/>
      <c r="BN6" s="18"/>
      <c r="BO6" s="18"/>
      <c r="BP6" s="18"/>
      <c r="BQ6" s="18"/>
      <c r="BR6" s="18"/>
      <c r="BS6" s="18"/>
      <c r="BT6" s="18"/>
      <c r="BU6" s="18"/>
      <c r="BV6" s="18"/>
      <c r="BW6" s="18"/>
      <c r="BX6" s="18"/>
      <c r="BY6" s="18"/>
      <c r="BZ6" s="18"/>
      <c r="CA6" s="18"/>
      <c r="CB6" s="18"/>
      <c r="CC6" s="18"/>
      <c r="CD6" s="18"/>
      <c r="CE6" s="18"/>
      <c r="CF6" s="18"/>
      <c r="CG6" s="18"/>
      <c r="CH6" s="18"/>
      <c r="CI6" s="18"/>
      <c r="CJ6" s="18"/>
      <c r="CK6" s="18"/>
      <c r="CL6" s="18"/>
      <c r="CM6" s="18"/>
      <c r="CN6" s="18"/>
      <c r="CO6" s="18"/>
      <c r="CP6" s="18"/>
      <c r="CQ6" s="18"/>
      <c r="CR6" s="18"/>
      <c r="CS6" s="18"/>
      <c r="CT6" s="18"/>
      <c r="CU6" s="18"/>
      <c r="CV6" s="18"/>
      <c r="CW6" s="18"/>
      <c r="CX6" s="18"/>
      <c r="CY6" s="18"/>
      <c r="CZ6" s="18"/>
      <c r="DA6" s="18"/>
      <c r="DB6" s="18"/>
      <c r="DC6" s="18"/>
      <c r="DD6" s="18"/>
      <c r="DE6" s="18"/>
      <c r="DF6" s="18"/>
      <c r="DG6" s="18"/>
      <c r="DH6" s="18"/>
      <c r="DI6" s="18"/>
      <c r="DJ6" s="18"/>
      <c r="DK6" s="18"/>
      <c r="DL6" s="18"/>
      <c r="DM6" s="18"/>
      <c r="DN6" s="18"/>
      <c r="DO6" s="18"/>
      <c r="DP6" s="18"/>
      <c r="DQ6" s="18"/>
      <c r="DR6" s="18"/>
      <c r="DS6" s="18"/>
      <c r="DT6" s="18"/>
      <c r="DU6" s="18"/>
      <c r="DV6" s="18"/>
      <c r="DW6" s="18"/>
      <c r="DX6" s="18"/>
      <c r="DY6" s="18"/>
      <c r="DZ6" s="18"/>
      <c r="EA6" s="18"/>
      <c r="EB6" s="18"/>
      <c r="EC6" s="18"/>
      <c r="ED6" s="18"/>
      <c r="EE6" s="18"/>
      <c r="EF6" s="18"/>
      <c r="EG6" s="18"/>
      <c r="EH6" s="18"/>
      <c r="EI6" s="18"/>
      <c r="EJ6" s="18"/>
      <c r="EK6" s="18"/>
      <c r="EL6" s="18"/>
      <c r="EM6" s="18"/>
      <c r="EN6" s="18"/>
      <c r="EO6" s="18"/>
      <c r="EP6" s="18"/>
      <c r="EQ6" s="18"/>
      <c r="ER6" s="18"/>
      <c r="ES6" s="18"/>
      <c r="ET6" s="18"/>
      <c r="EU6" s="18"/>
      <c r="EV6" s="18"/>
      <c r="EW6" s="18"/>
      <c r="EX6" s="18"/>
      <c r="EY6" s="18"/>
      <c r="EZ6" s="18"/>
      <c r="FA6" s="18"/>
      <c r="FB6" s="18"/>
      <c r="FC6" s="18"/>
      <c r="FD6" s="18"/>
    </row>
    <row r="7" spans="1:160" x14ac:dyDescent="0.25">
      <c r="A7" s="15" t="s">
        <v>80</v>
      </c>
      <c r="B7" s="116">
        <v>2.1</v>
      </c>
    </row>
    <row r="8" spans="1:160" x14ac:dyDescent="0.25">
      <c r="A8" s="15" t="s">
        <v>92</v>
      </c>
      <c r="B8" s="116">
        <v>5.9</v>
      </c>
    </row>
    <row r="9" spans="1:160" x14ac:dyDescent="0.25">
      <c r="A9" s="15" t="s">
        <v>93</v>
      </c>
      <c r="B9" s="116">
        <v>4.0999999999999996</v>
      </c>
    </row>
    <row r="12" spans="1:160" ht="45.75" customHeight="1" x14ac:dyDescent="0.25">
      <c r="A12" s="159" t="s">
        <v>253</v>
      </c>
      <c r="B12" s="159"/>
      <c r="C12" s="159"/>
      <c r="D12" s="159"/>
    </row>
    <row r="13" spans="1:160" x14ac:dyDescent="0.25">
      <c r="A13" s="82" t="s">
        <v>496</v>
      </c>
      <c r="B13" s="82"/>
      <c r="C13" s="82"/>
    </row>
  </sheetData>
  <mergeCells count="1">
    <mergeCell ref="A12:D12"/>
  </mergeCells>
  <hyperlinks>
    <hyperlink ref="A4" location="Forside!A1" display="Forside"/>
  </hyperlinks>
  <pageMargins left="0.7" right="0.7" top="0.75" bottom="0.75" header="0.3" footer="0.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D13"/>
  <sheetViews>
    <sheetView workbookViewId="0">
      <selection activeCell="H13" sqref="H13"/>
    </sheetView>
  </sheetViews>
  <sheetFormatPr defaultRowHeight="15" x14ac:dyDescent="0.25"/>
  <cols>
    <col min="1" max="1" width="18.42578125" customWidth="1"/>
    <col min="2" max="2" width="20.140625" bestFit="1" customWidth="1"/>
  </cols>
  <sheetData>
    <row r="1" spans="1:160" s="51" customFormat="1" x14ac:dyDescent="0.25">
      <c r="A1" s="50"/>
    </row>
    <row r="2" spans="1:160" s="48" customFormat="1" ht="23.25" x14ac:dyDescent="0.35">
      <c r="A2" s="52" t="s">
        <v>459</v>
      </c>
    </row>
    <row r="3" spans="1:160" s="51" customFormat="1" x14ac:dyDescent="0.25">
      <c r="A3" s="50"/>
    </row>
    <row r="4" spans="1:160" s="51" customFormat="1" ht="18.75" x14ac:dyDescent="0.3">
      <c r="A4" s="53" t="s">
        <v>81</v>
      </c>
    </row>
    <row r="5" spans="1:160" s="51" customFormat="1" x14ac:dyDescent="0.25">
      <c r="A5" s="50"/>
    </row>
    <row r="6" spans="1:160" x14ac:dyDescent="0.25">
      <c r="A6" s="18" t="s">
        <v>203</v>
      </c>
      <c r="B6" s="18" t="s">
        <v>252</v>
      </c>
      <c r="C6" s="18"/>
      <c r="D6" s="18"/>
      <c r="E6" s="18"/>
      <c r="F6" s="18"/>
      <c r="G6" s="19"/>
      <c r="H6" s="18"/>
      <c r="I6" s="18"/>
      <c r="J6" s="18"/>
      <c r="K6" s="18"/>
      <c r="L6" s="18"/>
      <c r="M6" s="18"/>
      <c r="N6" s="18"/>
      <c r="O6" s="18"/>
      <c r="P6" s="18"/>
      <c r="Q6" s="18"/>
      <c r="R6" s="18"/>
      <c r="S6" s="19"/>
      <c r="T6" s="18"/>
      <c r="U6" s="18"/>
      <c r="V6" s="18"/>
      <c r="W6" s="18"/>
      <c r="X6" s="18"/>
      <c r="Y6" s="18"/>
      <c r="Z6" s="18"/>
      <c r="AA6" s="18"/>
      <c r="AB6" s="18"/>
      <c r="AC6" s="18"/>
      <c r="AD6" s="18"/>
      <c r="AE6" s="18"/>
      <c r="AF6" s="18"/>
      <c r="AG6" s="18"/>
      <c r="AH6" s="18"/>
      <c r="AI6" s="18"/>
      <c r="AJ6" s="18"/>
      <c r="AK6" s="18"/>
      <c r="AL6" s="18"/>
      <c r="AM6" s="18"/>
      <c r="AN6" s="18"/>
      <c r="AO6" s="18"/>
      <c r="AP6" s="18"/>
      <c r="AQ6" s="18"/>
      <c r="AR6" s="18"/>
      <c r="AS6" s="18"/>
      <c r="AT6" s="18"/>
      <c r="AU6" s="18"/>
      <c r="AV6" s="18"/>
      <c r="AW6" s="18"/>
      <c r="AX6" s="18"/>
      <c r="AY6" s="18"/>
      <c r="AZ6" s="18"/>
      <c r="BA6" s="18"/>
      <c r="BB6" s="18"/>
      <c r="BC6" s="18"/>
      <c r="BD6" s="18"/>
      <c r="BE6" s="18"/>
      <c r="BF6" s="18"/>
      <c r="BG6" s="18"/>
      <c r="BH6" s="18"/>
      <c r="BI6" s="18"/>
      <c r="BJ6" s="18"/>
      <c r="BK6" s="18"/>
      <c r="BL6" s="18"/>
      <c r="BM6" s="18"/>
      <c r="BN6" s="18"/>
      <c r="BO6" s="18"/>
      <c r="BP6" s="18"/>
      <c r="BQ6" s="18"/>
      <c r="BR6" s="18"/>
      <c r="BS6" s="18"/>
      <c r="BT6" s="18"/>
      <c r="BU6" s="18"/>
      <c r="BV6" s="18"/>
      <c r="BW6" s="18"/>
      <c r="BX6" s="18"/>
      <c r="BY6" s="18"/>
      <c r="BZ6" s="18"/>
      <c r="CA6" s="18"/>
      <c r="CB6" s="18"/>
      <c r="CC6" s="18"/>
      <c r="CD6" s="18"/>
      <c r="CE6" s="18"/>
      <c r="CF6" s="18"/>
      <c r="CG6" s="18"/>
      <c r="CH6" s="18"/>
      <c r="CI6" s="18"/>
      <c r="CJ6" s="18"/>
      <c r="CK6" s="18"/>
      <c r="CL6" s="18"/>
      <c r="CM6" s="18"/>
      <c r="CN6" s="18"/>
      <c r="CO6" s="18"/>
      <c r="CP6" s="18"/>
      <c r="CQ6" s="18"/>
      <c r="CR6" s="18"/>
      <c r="CS6" s="18"/>
      <c r="CT6" s="18"/>
      <c r="CU6" s="18"/>
      <c r="CV6" s="18"/>
      <c r="CW6" s="18"/>
      <c r="CX6" s="18"/>
      <c r="CY6" s="18"/>
      <c r="CZ6" s="18"/>
      <c r="DA6" s="18"/>
      <c r="DB6" s="18"/>
      <c r="DC6" s="18"/>
      <c r="DD6" s="18"/>
      <c r="DE6" s="18"/>
      <c r="DF6" s="18"/>
      <c r="DG6" s="18"/>
      <c r="DH6" s="18"/>
      <c r="DI6" s="18"/>
      <c r="DJ6" s="18"/>
      <c r="DK6" s="18"/>
      <c r="DL6" s="18"/>
      <c r="DM6" s="18"/>
      <c r="DN6" s="18"/>
      <c r="DO6" s="18"/>
      <c r="DP6" s="18"/>
      <c r="DQ6" s="18"/>
      <c r="DR6" s="18"/>
      <c r="DS6" s="18"/>
      <c r="DT6" s="18"/>
      <c r="DU6" s="18"/>
      <c r="DV6" s="18"/>
      <c r="DW6" s="18"/>
      <c r="DX6" s="18"/>
      <c r="DY6" s="18"/>
      <c r="DZ6" s="18"/>
      <c r="EA6" s="18"/>
      <c r="EB6" s="18"/>
      <c r="EC6" s="18"/>
      <c r="ED6" s="18"/>
      <c r="EE6" s="18"/>
      <c r="EF6" s="18"/>
      <c r="EG6" s="18"/>
      <c r="EH6" s="18"/>
      <c r="EI6" s="18"/>
      <c r="EJ6" s="18"/>
      <c r="EK6" s="18"/>
      <c r="EL6" s="18"/>
      <c r="EM6" s="18"/>
      <c r="EN6" s="18"/>
      <c r="EO6" s="18"/>
      <c r="EP6" s="18"/>
      <c r="EQ6" s="18"/>
      <c r="ER6" s="18"/>
      <c r="ES6" s="18"/>
      <c r="ET6" s="18"/>
      <c r="EU6" s="18"/>
      <c r="EV6" s="18"/>
      <c r="EW6" s="18"/>
      <c r="EX6" s="18"/>
      <c r="EY6" s="18"/>
      <c r="EZ6" s="18"/>
      <c r="FA6" s="18"/>
      <c r="FB6" s="18"/>
      <c r="FC6" s="18"/>
      <c r="FD6" s="18"/>
    </row>
    <row r="7" spans="1:160" x14ac:dyDescent="0.25">
      <c r="A7" s="15" t="s">
        <v>80</v>
      </c>
      <c r="B7" s="116">
        <v>-0.4</v>
      </c>
    </row>
    <row r="8" spans="1:160" x14ac:dyDescent="0.25">
      <c r="A8" s="15" t="s">
        <v>92</v>
      </c>
      <c r="B8" s="116">
        <v>0.1</v>
      </c>
    </row>
    <row r="9" spans="1:160" x14ac:dyDescent="0.25">
      <c r="A9" s="15" t="s">
        <v>93</v>
      </c>
      <c r="B9" s="116">
        <v>-2.2999999999999998</v>
      </c>
    </row>
    <row r="12" spans="1:160" ht="45.75" customHeight="1" x14ac:dyDescent="0.25">
      <c r="A12" s="159" t="s">
        <v>253</v>
      </c>
      <c r="B12" s="159"/>
      <c r="C12" s="159"/>
      <c r="D12" s="159"/>
    </row>
    <row r="13" spans="1:160" x14ac:dyDescent="0.25">
      <c r="A13" s="82" t="s">
        <v>496</v>
      </c>
      <c r="B13" s="82"/>
      <c r="C13" s="82"/>
    </row>
  </sheetData>
  <mergeCells count="1">
    <mergeCell ref="A12:D12"/>
  </mergeCells>
  <hyperlinks>
    <hyperlink ref="A4" location="Forside!A1" display="Forside"/>
  </hyperlinks>
  <pageMargins left="0.7" right="0.7" top="0.75" bottom="0.75" header="0.3" footer="0.3"/>
  <pageSetup paperSize="9" orientation="portrait"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zoomScaleNormal="100" workbookViewId="0">
      <selection activeCell="F17" sqref="F17"/>
    </sheetView>
  </sheetViews>
  <sheetFormatPr defaultRowHeight="15" x14ac:dyDescent="0.25"/>
  <cols>
    <col min="1" max="1" width="45.140625" customWidth="1"/>
    <col min="2" max="2" width="13" customWidth="1"/>
    <col min="3" max="3" width="14.85546875" customWidth="1"/>
    <col min="4" max="4" width="15.42578125" customWidth="1"/>
    <col min="5" max="5" width="14.5703125" customWidth="1"/>
    <col min="6" max="6" width="11" customWidth="1"/>
    <col min="7" max="7" width="12.7109375" customWidth="1"/>
    <col min="8" max="8" width="20.5703125" customWidth="1"/>
  </cols>
  <sheetData>
    <row r="1" spans="1:10" s="51" customFormat="1" x14ac:dyDescent="0.25">
      <c r="A1" s="50"/>
    </row>
    <row r="2" spans="1:10" s="48" customFormat="1" ht="23.25" x14ac:dyDescent="0.35">
      <c r="A2" s="52" t="s">
        <v>285</v>
      </c>
    </row>
    <row r="3" spans="1:10" s="51" customFormat="1" x14ac:dyDescent="0.25">
      <c r="A3" s="50"/>
    </row>
    <row r="4" spans="1:10" s="51" customFormat="1" ht="18.75" x14ac:dyDescent="0.3">
      <c r="A4" s="53" t="s">
        <v>81</v>
      </c>
    </row>
    <row r="5" spans="1:10" s="51" customFormat="1" x14ac:dyDescent="0.25">
      <c r="A5" s="50"/>
    </row>
    <row r="6" spans="1:10" x14ac:dyDescent="0.25">
      <c r="A6" s="12"/>
      <c r="B6" s="148" t="s">
        <v>276</v>
      </c>
      <c r="C6" s="148"/>
      <c r="D6" s="148"/>
      <c r="E6" s="148"/>
      <c r="F6" s="148" t="s">
        <v>277</v>
      </c>
      <c r="G6" s="148"/>
      <c r="H6" s="148"/>
      <c r="I6" s="148"/>
      <c r="J6" s="15"/>
    </row>
    <row r="7" spans="1:10" x14ac:dyDescent="0.25">
      <c r="A7" s="12"/>
      <c r="B7" s="63"/>
      <c r="C7" s="148" t="s">
        <v>286</v>
      </c>
      <c r="D7" s="148"/>
      <c r="E7" s="148"/>
      <c r="F7" s="12"/>
      <c r="G7" s="148" t="s">
        <v>286</v>
      </c>
      <c r="H7" s="148"/>
      <c r="I7" s="148"/>
      <c r="J7" s="12" t="s">
        <v>287</v>
      </c>
    </row>
    <row r="8" spans="1:10" x14ac:dyDescent="0.25">
      <c r="A8" s="15" t="s">
        <v>288</v>
      </c>
      <c r="B8" s="64" t="s">
        <v>112</v>
      </c>
      <c r="C8" s="64" t="s">
        <v>289</v>
      </c>
      <c r="D8" s="64" t="s">
        <v>290</v>
      </c>
      <c r="E8" s="64" t="s">
        <v>291</v>
      </c>
      <c r="F8" s="64" t="s">
        <v>292</v>
      </c>
      <c r="G8" s="64" t="s">
        <v>289</v>
      </c>
      <c r="H8" s="64" t="s">
        <v>290</v>
      </c>
      <c r="I8" s="15" t="s">
        <v>291</v>
      </c>
      <c r="J8" s="12"/>
    </row>
    <row r="9" spans="1:10" x14ac:dyDescent="0.25">
      <c r="A9" s="15" t="s">
        <v>293</v>
      </c>
      <c r="B9" s="15">
        <v>10</v>
      </c>
      <c r="C9" s="15">
        <v>4</v>
      </c>
      <c r="D9" s="15">
        <v>6</v>
      </c>
      <c r="E9" s="15">
        <v>0</v>
      </c>
      <c r="F9" s="15">
        <v>9</v>
      </c>
      <c r="G9" s="15">
        <v>6</v>
      </c>
      <c r="H9" s="15">
        <v>3</v>
      </c>
      <c r="I9" s="15">
        <v>0</v>
      </c>
      <c r="J9" s="12">
        <v>19</v>
      </c>
    </row>
    <row r="10" spans="1:10" x14ac:dyDescent="0.25">
      <c r="A10" s="15" t="s">
        <v>294</v>
      </c>
      <c r="B10" s="15">
        <v>28</v>
      </c>
      <c r="C10" s="15">
        <v>7</v>
      </c>
      <c r="D10" s="15">
        <v>20</v>
      </c>
      <c r="E10" s="15">
        <v>1</v>
      </c>
      <c r="F10" s="15">
        <v>12</v>
      </c>
      <c r="G10" s="15">
        <v>7</v>
      </c>
      <c r="H10" s="15">
        <v>5</v>
      </c>
      <c r="I10" s="15">
        <v>0</v>
      </c>
      <c r="J10" s="12">
        <v>40</v>
      </c>
    </row>
    <row r="11" spans="1:10" x14ac:dyDescent="0.25">
      <c r="A11" s="15" t="s">
        <v>295</v>
      </c>
      <c r="B11" s="15">
        <v>21</v>
      </c>
      <c r="C11" s="15">
        <v>2</v>
      </c>
      <c r="D11" s="15">
        <v>17</v>
      </c>
      <c r="E11" s="15">
        <v>2</v>
      </c>
      <c r="F11" s="15">
        <v>16</v>
      </c>
      <c r="G11" s="15">
        <v>3</v>
      </c>
      <c r="H11" s="15">
        <v>13</v>
      </c>
      <c r="I11" s="15">
        <v>1</v>
      </c>
      <c r="J11" s="12">
        <v>37</v>
      </c>
    </row>
    <row r="12" spans="1:10" x14ac:dyDescent="0.25">
      <c r="A12" s="12" t="s">
        <v>112</v>
      </c>
      <c r="B12" s="12">
        <v>60</v>
      </c>
      <c r="C12" s="12">
        <v>13</v>
      </c>
      <c r="D12" s="12">
        <v>43</v>
      </c>
      <c r="E12" s="12">
        <v>3</v>
      </c>
      <c r="F12" s="12">
        <v>38</v>
      </c>
      <c r="G12" s="12">
        <v>16</v>
      </c>
      <c r="H12" s="12">
        <v>21</v>
      </c>
      <c r="I12" s="12">
        <v>1</v>
      </c>
      <c r="J12" s="12">
        <v>96</v>
      </c>
    </row>
    <row r="13" spans="1:10" x14ac:dyDescent="0.25">
      <c r="A13" s="12"/>
      <c r="B13" s="12"/>
      <c r="C13" s="12"/>
      <c r="D13" s="12"/>
      <c r="E13" s="12"/>
      <c r="F13" s="12"/>
      <c r="G13" s="12"/>
      <c r="H13" s="12"/>
    </row>
    <row r="15" spans="1:10" ht="15" customHeight="1" x14ac:dyDescent="0.25">
      <c r="A15" s="145" t="s">
        <v>296</v>
      </c>
      <c r="B15" s="145"/>
      <c r="C15" s="145"/>
      <c r="D15" s="145"/>
      <c r="E15" s="145"/>
      <c r="F15" s="145"/>
    </row>
    <row r="16" spans="1:10" x14ac:dyDescent="0.25">
      <c r="A16" t="s">
        <v>111</v>
      </c>
    </row>
    <row r="18" spans="1:1" x14ac:dyDescent="0.25">
      <c r="A18" s="57"/>
    </row>
    <row r="19" spans="1:1" x14ac:dyDescent="0.25">
      <c r="A19" s="57"/>
    </row>
    <row r="20" spans="1:1" x14ac:dyDescent="0.25">
      <c r="A20" s="57"/>
    </row>
    <row r="21" spans="1:1" x14ac:dyDescent="0.25">
      <c r="A21" s="57"/>
    </row>
    <row r="22" spans="1:1" x14ac:dyDescent="0.25">
      <c r="A22" s="57"/>
    </row>
  </sheetData>
  <mergeCells count="5">
    <mergeCell ref="A15:F15"/>
    <mergeCell ref="B6:E6"/>
    <mergeCell ref="F6:I6"/>
    <mergeCell ref="C7:E7"/>
    <mergeCell ref="G7:I7"/>
  </mergeCells>
  <hyperlinks>
    <hyperlink ref="A4" location="Forside!A1" display="Forside"/>
  </hyperlinks>
  <pageMargins left="0.7" right="0.7" top="0.75" bottom="0.75" header="0.3" footer="0.3"/>
  <pageSetup paperSize="9" orientation="portrait"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5"/>
  <sheetViews>
    <sheetView workbookViewId="0">
      <selection activeCell="A4" sqref="A4"/>
    </sheetView>
  </sheetViews>
  <sheetFormatPr defaultRowHeight="15" x14ac:dyDescent="0.25"/>
  <cols>
    <col min="1" max="1" width="53.42578125" customWidth="1"/>
    <col min="2" max="2" width="13" customWidth="1"/>
    <col min="3" max="3" width="14.85546875" customWidth="1"/>
    <col min="4" max="4" width="15.42578125" customWidth="1"/>
    <col min="5" max="5" width="14.5703125" customWidth="1"/>
    <col min="6" max="6" width="25.5703125" bestFit="1" customWidth="1"/>
    <col min="8" max="8" width="20.5703125" customWidth="1"/>
  </cols>
  <sheetData>
    <row r="1" spans="1:10" s="51" customFormat="1" x14ac:dyDescent="0.25">
      <c r="A1" s="50"/>
    </row>
    <row r="2" spans="1:10" s="48" customFormat="1" ht="23.25" x14ac:dyDescent="0.35">
      <c r="A2" s="52" t="s">
        <v>297</v>
      </c>
    </row>
    <row r="3" spans="1:10" s="51" customFormat="1" x14ac:dyDescent="0.25">
      <c r="A3" s="50"/>
    </row>
    <row r="4" spans="1:10" s="51" customFormat="1" ht="18.75" x14ac:dyDescent="0.3">
      <c r="A4" s="53" t="s">
        <v>81</v>
      </c>
    </row>
    <row r="5" spans="1:10" s="51" customFormat="1" x14ac:dyDescent="0.25">
      <c r="A5" s="50"/>
    </row>
    <row r="6" spans="1:10" x14ac:dyDescent="0.25">
      <c r="A6" s="12"/>
      <c r="B6" s="148" t="s">
        <v>298</v>
      </c>
      <c r="C6" s="148"/>
      <c r="D6" s="148"/>
      <c r="E6" s="148"/>
      <c r="F6" s="148"/>
      <c r="G6" s="63"/>
      <c r="H6" s="63"/>
      <c r="I6" s="63"/>
    </row>
    <row r="7" spans="1:10" x14ac:dyDescent="0.25">
      <c r="A7" s="12"/>
      <c r="B7" s="63" t="s">
        <v>293</v>
      </c>
      <c r="C7" s="63" t="s">
        <v>294</v>
      </c>
      <c r="D7" s="63" t="s">
        <v>295</v>
      </c>
      <c r="E7" s="63" t="s">
        <v>299</v>
      </c>
      <c r="F7" s="12" t="s">
        <v>306</v>
      </c>
      <c r="H7" s="81"/>
      <c r="J7" s="12"/>
    </row>
    <row r="8" spans="1:10" x14ac:dyDescent="0.25">
      <c r="B8" s="155" t="s">
        <v>300</v>
      </c>
      <c r="C8" s="155"/>
      <c r="D8" s="155"/>
      <c r="E8" s="155"/>
      <c r="F8" s="155"/>
      <c r="G8" s="15"/>
      <c r="H8" s="15"/>
      <c r="I8" s="15"/>
      <c r="J8" s="12"/>
    </row>
    <row r="9" spans="1:10" x14ac:dyDescent="0.25">
      <c r="A9" t="str">
        <f>"- Skatter og afgifter 1) (a)"</f>
        <v>- Skatter og afgifter 1) (a)</v>
      </c>
      <c r="B9" s="93">
        <v>24</v>
      </c>
      <c r="C9" s="91">
        <v>48</v>
      </c>
      <c r="D9" s="91">
        <v>88</v>
      </c>
      <c r="E9" s="92">
        <v>59</v>
      </c>
      <c r="F9" s="91">
        <v>139</v>
      </c>
      <c r="G9" s="15"/>
      <c r="H9" s="15"/>
      <c r="J9" s="12"/>
    </row>
    <row r="10" spans="1:10" x14ac:dyDescent="0.25">
      <c r="A10" t="s">
        <v>301</v>
      </c>
      <c r="B10" s="91">
        <v>-33</v>
      </c>
      <c r="C10" s="91">
        <v>-57</v>
      </c>
      <c r="D10" s="91">
        <v>-111</v>
      </c>
      <c r="E10" s="92">
        <v>-74</v>
      </c>
      <c r="F10" s="91">
        <v>-59</v>
      </c>
      <c r="G10" s="15"/>
      <c r="H10" s="15"/>
      <c r="J10" s="12"/>
    </row>
    <row r="11" spans="1:10" x14ac:dyDescent="0.25">
      <c r="A11" s="15" t="s">
        <v>302</v>
      </c>
      <c r="B11" s="93">
        <v>-111</v>
      </c>
      <c r="C11" s="91">
        <v>-76</v>
      </c>
      <c r="D11" s="91">
        <v>-59</v>
      </c>
      <c r="E11" s="92">
        <v>-76</v>
      </c>
      <c r="F11" s="91">
        <v>-71</v>
      </c>
      <c r="G11" s="12"/>
      <c r="H11" s="12"/>
      <c r="I11" s="12"/>
      <c r="J11" s="12"/>
    </row>
    <row r="12" spans="1:10" x14ac:dyDescent="0.25">
      <c r="B12" s="155" t="s">
        <v>303</v>
      </c>
      <c r="C12" s="155"/>
      <c r="D12" s="155"/>
      <c r="E12" s="155"/>
      <c r="F12" s="155"/>
      <c r="G12" s="12"/>
      <c r="H12" s="12"/>
    </row>
    <row r="13" spans="1:10" x14ac:dyDescent="0.25">
      <c r="A13" t="str">
        <f>"- Virksomhedsskatter mv. 2) (d)"</f>
        <v>- Virksomhedsskatter mv. 2) (d)</v>
      </c>
      <c r="B13" s="35">
        <v>18</v>
      </c>
      <c r="C13" s="7">
        <v>29</v>
      </c>
      <c r="D13" s="7">
        <v>45</v>
      </c>
      <c r="E13" s="92">
        <v>33</v>
      </c>
      <c r="F13" s="7">
        <v>56</v>
      </c>
    </row>
    <row r="14" spans="1:10" ht="15" customHeight="1" x14ac:dyDescent="0.25">
      <c r="A14" s="56" t="str">
        <f>"- Kollektivt offentligt forbrug 3) (e)"</f>
        <v>- Kollektivt offentligt forbrug 3) (e)</v>
      </c>
      <c r="B14" s="96">
        <v>-30</v>
      </c>
      <c r="C14" s="96">
        <v>-33</v>
      </c>
      <c r="D14" s="96">
        <v>-37</v>
      </c>
      <c r="E14" s="97">
        <v>-34</v>
      </c>
      <c r="F14" s="96">
        <v>-28</v>
      </c>
    </row>
    <row r="15" spans="1:10" x14ac:dyDescent="0.25">
      <c r="A15" t="str">
        <f>"- Øvrige indtægter – udgifter 4) (f)"</f>
        <v>- Øvrige indtægter – udgifter 4) (f)</v>
      </c>
      <c r="B15" s="35">
        <v>-12</v>
      </c>
      <c r="C15" s="7">
        <v>-11</v>
      </c>
      <c r="D15" s="7">
        <v>-10</v>
      </c>
      <c r="E15" s="92">
        <v>-11</v>
      </c>
      <c r="F15" s="7">
        <v>-15</v>
      </c>
    </row>
    <row r="16" spans="1:10" x14ac:dyDescent="0.25">
      <c r="A16" s="56"/>
      <c r="B16" s="7"/>
      <c r="C16" s="7"/>
      <c r="D16" s="7"/>
      <c r="E16" s="7"/>
      <c r="F16" s="7"/>
    </row>
    <row r="17" spans="1:6" x14ac:dyDescent="0.25">
      <c r="A17" s="12" t="s">
        <v>304</v>
      </c>
      <c r="B17" s="92">
        <v>-120</v>
      </c>
      <c r="C17" s="92">
        <v>-85</v>
      </c>
      <c r="D17" s="92">
        <v>-83</v>
      </c>
      <c r="E17" s="92">
        <v>-91</v>
      </c>
      <c r="F17" s="7">
        <v>9</v>
      </c>
    </row>
    <row r="18" spans="1:6" x14ac:dyDescent="0.25">
      <c r="A18" s="98" t="s">
        <v>305</v>
      </c>
      <c r="B18" s="92">
        <v>-145</v>
      </c>
      <c r="C18" s="92">
        <v>-100</v>
      </c>
      <c r="D18" s="92">
        <v>-84</v>
      </c>
      <c r="E18" s="92">
        <v>-103</v>
      </c>
      <c r="F18" s="7">
        <v>22</v>
      </c>
    </row>
    <row r="20" spans="1:6" x14ac:dyDescent="0.25">
      <c r="A20" s="95"/>
    </row>
    <row r="21" spans="1:6" ht="91.5" customHeight="1" x14ac:dyDescent="0.25">
      <c r="A21" s="160" t="s">
        <v>307</v>
      </c>
      <c r="B21" s="160"/>
      <c r="C21" s="160"/>
      <c r="D21" s="160"/>
    </row>
    <row r="22" spans="1:6" x14ac:dyDescent="0.25">
      <c r="A22" s="15" t="s">
        <v>82</v>
      </c>
    </row>
    <row r="23" spans="1:6" x14ac:dyDescent="0.25">
      <c r="A23" s="15"/>
    </row>
    <row r="24" spans="1:6" x14ac:dyDescent="0.25">
      <c r="A24" s="15"/>
    </row>
    <row r="25" spans="1:6" x14ac:dyDescent="0.25">
      <c r="A25" s="15"/>
    </row>
    <row r="27" spans="1:6" x14ac:dyDescent="0.25">
      <c r="A27" s="15"/>
    </row>
    <row r="28" spans="1:6" x14ac:dyDescent="0.25">
      <c r="A28" s="15"/>
    </row>
    <row r="29" spans="1:6" x14ac:dyDescent="0.25">
      <c r="A29" s="15"/>
    </row>
    <row r="30" spans="1:6" x14ac:dyDescent="0.25">
      <c r="A30" s="15"/>
    </row>
    <row r="31" spans="1:6" x14ac:dyDescent="0.25">
      <c r="A31" s="15"/>
    </row>
    <row r="32" spans="1:6" x14ac:dyDescent="0.25">
      <c r="A32" s="15"/>
    </row>
    <row r="33" spans="1:1" x14ac:dyDescent="0.25">
      <c r="A33" s="15"/>
    </row>
    <row r="34" spans="1:1" x14ac:dyDescent="0.25">
      <c r="A34" s="15"/>
    </row>
    <row r="35" spans="1:1" x14ac:dyDescent="0.25">
      <c r="A35" s="15"/>
    </row>
  </sheetData>
  <mergeCells count="4">
    <mergeCell ref="B6:F6"/>
    <mergeCell ref="B12:F12"/>
    <mergeCell ref="B8:F8"/>
    <mergeCell ref="A21:D21"/>
  </mergeCells>
  <hyperlinks>
    <hyperlink ref="A4" location="Forside!A1" display="Forside"/>
  </hyperlinks>
  <pageMargins left="0.7" right="0.7" top="0.75" bottom="0.75" header="0.3" footer="0.3"/>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9"/>
  <sheetViews>
    <sheetView workbookViewId="0">
      <selection activeCell="C27" sqref="C27"/>
    </sheetView>
  </sheetViews>
  <sheetFormatPr defaultRowHeight="15" x14ac:dyDescent="0.25"/>
  <cols>
    <col min="1" max="1" width="49.85546875" customWidth="1"/>
    <col min="2" max="2" width="13" customWidth="1"/>
    <col min="3" max="3" width="14.85546875" customWidth="1"/>
    <col min="4" max="4" width="15.42578125" customWidth="1"/>
    <col min="5" max="5" width="14.5703125" customWidth="1"/>
    <col min="6" max="6" width="25.5703125" bestFit="1" customWidth="1"/>
    <col min="8" max="8" width="20.5703125" customWidth="1"/>
  </cols>
  <sheetData>
    <row r="1" spans="1:10" s="51" customFormat="1" x14ac:dyDescent="0.25">
      <c r="A1" s="50"/>
    </row>
    <row r="2" spans="1:10" s="48" customFormat="1" ht="51.95" customHeight="1" x14ac:dyDescent="0.35">
      <c r="A2" s="149" t="s">
        <v>333</v>
      </c>
      <c r="B2" s="149"/>
      <c r="C2" s="149"/>
      <c r="D2" s="149"/>
      <c r="E2" s="149"/>
      <c r="F2" s="149"/>
    </row>
    <row r="3" spans="1:10" s="51" customFormat="1" x14ac:dyDescent="0.25">
      <c r="A3" s="50"/>
    </row>
    <row r="4" spans="1:10" s="51" customFormat="1" ht="18.75" x14ac:dyDescent="0.3">
      <c r="A4" s="53" t="s">
        <v>81</v>
      </c>
    </row>
    <row r="5" spans="1:10" s="51" customFormat="1" x14ac:dyDescent="0.25">
      <c r="A5" s="50"/>
    </row>
    <row r="6" spans="1:10" x14ac:dyDescent="0.25">
      <c r="A6" s="12"/>
      <c r="B6" s="148" t="s">
        <v>298</v>
      </c>
      <c r="C6" s="148"/>
      <c r="D6" s="148"/>
      <c r="E6" s="148"/>
      <c r="F6" s="63"/>
      <c r="G6" s="63"/>
      <c r="H6" s="63"/>
      <c r="I6" s="63"/>
    </row>
    <row r="7" spans="1:10" x14ac:dyDescent="0.25">
      <c r="A7" s="12"/>
      <c r="B7" s="63" t="s">
        <v>293</v>
      </c>
      <c r="C7" s="63" t="s">
        <v>294</v>
      </c>
      <c r="D7" s="63" t="s">
        <v>295</v>
      </c>
      <c r="E7" s="63" t="s">
        <v>299</v>
      </c>
      <c r="F7" s="12" t="s">
        <v>306</v>
      </c>
      <c r="H7" s="81"/>
      <c r="J7" s="12"/>
    </row>
    <row r="8" spans="1:10" x14ac:dyDescent="0.25">
      <c r="A8" s="81" t="s">
        <v>497</v>
      </c>
      <c r="B8" s="100">
        <v>24</v>
      </c>
      <c r="C8" s="100">
        <v>48</v>
      </c>
      <c r="D8" s="100">
        <v>88</v>
      </c>
      <c r="E8" s="100">
        <v>59</v>
      </c>
      <c r="F8" s="100">
        <v>139</v>
      </c>
      <c r="G8" s="15"/>
      <c r="H8" s="15"/>
      <c r="I8" s="15"/>
      <c r="J8" s="12"/>
    </row>
    <row r="9" spans="1:10" x14ac:dyDescent="0.25">
      <c r="A9" t="s">
        <v>328</v>
      </c>
      <c r="B9" s="99">
        <v>19</v>
      </c>
      <c r="C9" s="99">
        <v>40</v>
      </c>
      <c r="D9" s="99">
        <v>75</v>
      </c>
      <c r="E9" s="99">
        <v>49</v>
      </c>
      <c r="F9" s="99">
        <v>119</v>
      </c>
      <c r="G9" s="15"/>
      <c r="H9" s="15"/>
      <c r="J9" s="12"/>
    </row>
    <row r="10" spans="1:10" x14ac:dyDescent="0.25">
      <c r="A10" t="str">
        <f>"- Afgifter 1)"</f>
        <v>- Afgifter 1)</v>
      </c>
      <c r="B10" s="99">
        <v>1</v>
      </c>
      <c r="C10" s="99">
        <v>2</v>
      </c>
      <c r="D10" s="99">
        <v>4</v>
      </c>
      <c r="E10" s="99">
        <v>3</v>
      </c>
      <c r="F10" s="99">
        <v>6</v>
      </c>
      <c r="G10" s="15"/>
      <c r="H10" s="15"/>
      <c r="J10" s="12"/>
    </row>
    <row r="11" spans="1:10" x14ac:dyDescent="0.25">
      <c r="A11" s="15" t="s">
        <v>329</v>
      </c>
      <c r="B11" s="99">
        <v>3</v>
      </c>
      <c r="C11" s="99">
        <v>6</v>
      </c>
      <c r="D11" s="99">
        <v>9</v>
      </c>
      <c r="E11" s="99">
        <v>7</v>
      </c>
      <c r="F11" s="99">
        <v>14</v>
      </c>
      <c r="G11" s="12"/>
      <c r="H11" s="12"/>
      <c r="I11" s="12"/>
      <c r="J11" s="12"/>
    </row>
    <row r="12" spans="1:10" x14ac:dyDescent="0.25">
      <c r="B12" s="155"/>
      <c r="C12" s="155"/>
      <c r="D12" s="155"/>
      <c r="E12" s="155"/>
      <c r="F12" s="155"/>
      <c r="G12" s="12"/>
      <c r="H12" s="12"/>
    </row>
    <row r="13" spans="1:10" x14ac:dyDescent="0.25">
      <c r="A13" s="12" t="s">
        <v>499</v>
      </c>
      <c r="B13" s="94">
        <v>-33</v>
      </c>
      <c r="C13" s="92">
        <v>-57</v>
      </c>
      <c r="D13" s="92">
        <v>-111</v>
      </c>
      <c r="E13" s="92">
        <v>-74</v>
      </c>
      <c r="F13" s="92">
        <v>-59</v>
      </c>
    </row>
    <row r="14" spans="1:10" ht="15" customHeight="1" x14ac:dyDescent="0.25">
      <c r="A14" s="65" t="s">
        <v>53</v>
      </c>
      <c r="B14" s="101">
        <v>-7</v>
      </c>
      <c r="C14" s="101">
        <v>-13</v>
      </c>
      <c r="D14" s="101">
        <v>-9</v>
      </c>
      <c r="E14" s="101">
        <v>-10</v>
      </c>
      <c r="F14" s="101">
        <v>-3</v>
      </c>
    </row>
    <row r="15" spans="1:10" x14ac:dyDescent="0.25">
      <c r="A15" s="15" t="s">
        <v>54</v>
      </c>
      <c r="B15" s="93">
        <v>0</v>
      </c>
      <c r="C15" s="91">
        <v>-3</v>
      </c>
      <c r="D15" s="91">
        <v>-7</v>
      </c>
      <c r="E15" s="91">
        <v>-4</v>
      </c>
      <c r="F15" s="91">
        <v>-3</v>
      </c>
    </row>
    <row r="16" spans="1:10" x14ac:dyDescent="0.25">
      <c r="A16" s="65" t="s">
        <v>330</v>
      </c>
      <c r="B16" s="91">
        <v>-1</v>
      </c>
      <c r="C16" s="91">
        <v>-2</v>
      </c>
      <c r="D16" s="91">
        <v>-5</v>
      </c>
      <c r="E16" s="91">
        <v>-3</v>
      </c>
      <c r="F16" s="91">
        <v>-4</v>
      </c>
    </row>
    <row r="17" spans="1:6" x14ac:dyDescent="0.25">
      <c r="A17" s="15" t="str">
        <f>"- Kontanthjælp mv. 2)"</f>
        <v>- Kontanthjælp mv. 2)</v>
      </c>
      <c r="B17" s="93">
        <v>-8</v>
      </c>
      <c r="C17" s="91">
        <v>-13</v>
      </c>
      <c r="D17" s="91">
        <v>-29</v>
      </c>
      <c r="E17" s="91">
        <v>-19</v>
      </c>
      <c r="F17" s="91">
        <v>-6</v>
      </c>
    </row>
    <row r="18" spans="1:6" x14ac:dyDescent="0.25">
      <c r="A18" s="65" t="s">
        <v>58</v>
      </c>
      <c r="B18" s="91">
        <v>0</v>
      </c>
      <c r="C18" s="91">
        <v>-3</v>
      </c>
      <c r="D18" s="91">
        <v>-35</v>
      </c>
      <c r="E18" s="91">
        <v>-15</v>
      </c>
      <c r="F18" s="91">
        <v>-7</v>
      </c>
    </row>
    <row r="19" spans="1:6" x14ac:dyDescent="0.25">
      <c r="A19" s="65" t="s">
        <v>331</v>
      </c>
      <c r="B19" s="91">
        <v>0</v>
      </c>
      <c r="C19" s="91">
        <v>-2</v>
      </c>
      <c r="D19" s="91">
        <v>-7</v>
      </c>
      <c r="E19" s="91">
        <v>-3</v>
      </c>
      <c r="F19" s="91">
        <v>-28</v>
      </c>
    </row>
    <row r="20" spans="1:6" x14ac:dyDescent="0.25">
      <c r="A20" s="65" t="str">
        <f>"- Øvrige overførsler 3)"</f>
        <v>- Øvrige overførsler 3)</v>
      </c>
      <c r="B20" s="93">
        <v>-17</v>
      </c>
      <c r="C20" s="91">
        <v>-21</v>
      </c>
      <c r="D20" s="91">
        <v>-19</v>
      </c>
      <c r="E20" s="91">
        <v>-20</v>
      </c>
      <c r="F20" s="91">
        <v>-8</v>
      </c>
    </row>
    <row r="21" spans="1:6" x14ac:dyDescent="0.25">
      <c r="A21" s="98"/>
      <c r="B21" s="92"/>
      <c r="C21" s="92"/>
      <c r="D21" s="92"/>
      <c r="E21" s="92"/>
      <c r="F21" s="7"/>
    </row>
    <row r="22" spans="1:6" x14ac:dyDescent="0.25">
      <c r="A22" s="98" t="s">
        <v>498</v>
      </c>
      <c r="B22" s="92">
        <v>-9</v>
      </c>
      <c r="C22" s="92">
        <v>-9</v>
      </c>
      <c r="D22" s="92">
        <v>-24</v>
      </c>
      <c r="E22" s="92">
        <v>-15</v>
      </c>
      <c r="F22" s="92">
        <v>80</v>
      </c>
    </row>
    <row r="23" spans="1:6" x14ac:dyDescent="0.25">
      <c r="A23" s="98"/>
      <c r="B23" s="92"/>
      <c r="C23" s="92"/>
      <c r="D23" s="92"/>
      <c r="E23" s="92"/>
      <c r="F23" s="7"/>
    </row>
    <row r="24" spans="1:6" x14ac:dyDescent="0.25">
      <c r="A24" s="95"/>
    </row>
    <row r="25" spans="1:6" ht="45.75" customHeight="1" x14ac:dyDescent="0.25">
      <c r="A25" s="151" t="s">
        <v>332</v>
      </c>
      <c r="B25" s="151"/>
      <c r="C25" s="151"/>
      <c r="D25" s="151"/>
      <c r="E25" s="151"/>
      <c r="F25" s="151"/>
    </row>
    <row r="26" spans="1:6" x14ac:dyDescent="0.25">
      <c r="A26" s="15" t="s">
        <v>82</v>
      </c>
    </row>
    <row r="27" spans="1:6" x14ac:dyDescent="0.25">
      <c r="A27" s="15"/>
    </row>
    <row r="28" spans="1:6" x14ac:dyDescent="0.25">
      <c r="A28" s="15"/>
    </row>
    <row r="29" spans="1:6" x14ac:dyDescent="0.25">
      <c r="A29" s="15"/>
    </row>
    <row r="31" spans="1:6" x14ac:dyDescent="0.25">
      <c r="A31" s="15"/>
    </row>
    <row r="32" spans="1:6" x14ac:dyDescent="0.25">
      <c r="A32" s="15"/>
    </row>
    <row r="33" spans="1:1" x14ac:dyDescent="0.25">
      <c r="A33" s="15"/>
    </row>
    <row r="34" spans="1:1" x14ac:dyDescent="0.25">
      <c r="A34" s="15"/>
    </row>
    <row r="35" spans="1:1" x14ac:dyDescent="0.25">
      <c r="A35" s="15"/>
    </row>
    <row r="36" spans="1:1" x14ac:dyDescent="0.25">
      <c r="A36" s="15"/>
    </row>
    <row r="37" spans="1:1" x14ac:dyDescent="0.25">
      <c r="A37" s="15"/>
    </row>
    <row r="38" spans="1:1" x14ac:dyDescent="0.25">
      <c r="A38" s="15"/>
    </row>
    <row r="39" spans="1:1" x14ac:dyDescent="0.25">
      <c r="A39" s="15"/>
    </row>
  </sheetData>
  <mergeCells count="4">
    <mergeCell ref="A2:F2"/>
    <mergeCell ref="B12:F12"/>
    <mergeCell ref="A25:F25"/>
    <mergeCell ref="B6:E6"/>
  </mergeCells>
  <hyperlinks>
    <hyperlink ref="A4" location="Forside!A1" display="Forside"/>
  </hyperlinks>
  <pageMargins left="0.7" right="0.7" top="0.75" bottom="0.75" header="0.3" footer="0.3"/>
  <pageSetup paperSize="9" orientation="portrait" r:id="rId1"/>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2"/>
  <sheetViews>
    <sheetView workbookViewId="0">
      <selection activeCell="A23" sqref="A23"/>
    </sheetView>
  </sheetViews>
  <sheetFormatPr defaultRowHeight="15" x14ac:dyDescent="0.25"/>
  <cols>
    <col min="1" max="1" width="49.85546875" customWidth="1"/>
    <col min="2" max="2" width="13" customWidth="1"/>
    <col min="3" max="3" width="14.85546875" customWidth="1"/>
    <col min="4" max="4" width="15.42578125" customWidth="1"/>
    <col min="5" max="5" width="14.5703125" customWidth="1"/>
    <col min="6" max="6" width="25.5703125" bestFit="1" customWidth="1"/>
    <col min="8" max="8" width="20.5703125" customWidth="1"/>
  </cols>
  <sheetData>
    <row r="1" spans="1:10" s="51" customFormat="1" x14ac:dyDescent="0.25">
      <c r="A1" s="50"/>
    </row>
    <row r="2" spans="1:10" s="48" customFormat="1" ht="51.95" customHeight="1" x14ac:dyDescent="0.35">
      <c r="A2" s="149" t="s">
        <v>346</v>
      </c>
      <c r="B2" s="149"/>
      <c r="C2" s="149"/>
      <c r="D2" s="149"/>
      <c r="E2" s="149"/>
      <c r="F2" s="149"/>
    </row>
    <row r="3" spans="1:10" s="51" customFormat="1" x14ac:dyDescent="0.25">
      <c r="A3" s="50"/>
    </row>
    <row r="4" spans="1:10" s="51" customFormat="1" ht="18.75" x14ac:dyDescent="0.3">
      <c r="A4" s="53" t="s">
        <v>81</v>
      </c>
    </row>
    <row r="5" spans="1:10" s="51" customFormat="1" x14ac:dyDescent="0.25">
      <c r="A5" s="50"/>
    </row>
    <row r="6" spans="1:10" x14ac:dyDescent="0.25">
      <c r="A6" s="12"/>
      <c r="B6" s="148" t="s">
        <v>298</v>
      </c>
      <c r="C6" s="148"/>
      <c r="D6" s="148"/>
      <c r="E6" s="148"/>
      <c r="F6" s="63"/>
      <c r="G6" s="63"/>
      <c r="H6" s="63"/>
      <c r="I6" s="63"/>
    </row>
    <row r="7" spans="1:10" x14ac:dyDescent="0.25">
      <c r="A7" s="12"/>
      <c r="B7" s="63" t="s">
        <v>293</v>
      </c>
      <c r="C7" s="63" t="s">
        <v>294</v>
      </c>
      <c r="D7" s="63" t="s">
        <v>295</v>
      </c>
      <c r="E7" s="63" t="s">
        <v>299</v>
      </c>
      <c r="F7" s="12" t="s">
        <v>306</v>
      </c>
      <c r="H7" s="81"/>
      <c r="J7" s="12"/>
    </row>
    <row r="8" spans="1:10" x14ac:dyDescent="0.25">
      <c r="A8" s="81" t="s">
        <v>347</v>
      </c>
      <c r="B8" s="100"/>
      <c r="C8" s="100"/>
      <c r="D8" s="100"/>
      <c r="E8" s="100"/>
      <c r="F8" s="100"/>
      <c r="G8" s="15"/>
      <c r="H8" s="15"/>
      <c r="I8" s="15"/>
      <c r="J8" s="12"/>
    </row>
    <row r="9" spans="1:10" x14ac:dyDescent="0.25">
      <c r="A9" t="s">
        <v>63</v>
      </c>
      <c r="B9" s="102">
        <v>-14</v>
      </c>
      <c r="C9" s="102">
        <v>-14</v>
      </c>
      <c r="D9" s="102">
        <v>-20</v>
      </c>
      <c r="E9" s="102">
        <v>-16</v>
      </c>
      <c r="F9" s="102">
        <v>-21</v>
      </c>
      <c r="G9" s="15"/>
      <c r="H9" s="15"/>
      <c r="J9" s="12"/>
    </row>
    <row r="10" spans="1:10" x14ac:dyDescent="0.25">
      <c r="A10" t="s">
        <v>64</v>
      </c>
      <c r="B10" s="102">
        <v>0</v>
      </c>
      <c r="C10" s="102">
        <v>-1</v>
      </c>
      <c r="D10" s="102">
        <v>-2</v>
      </c>
      <c r="E10" s="102">
        <v>-1</v>
      </c>
      <c r="F10" s="102">
        <v>-3</v>
      </c>
      <c r="G10" s="15"/>
      <c r="H10" s="15"/>
      <c r="J10" s="12"/>
    </row>
    <row r="11" spans="1:10" x14ac:dyDescent="0.25">
      <c r="A11" s="15" t="s">
        <v>65</v>
      </c>
      <c r="B11" s="102">
        <v>-17</v>
      </c>
      <c r="C11" s="102">
        <v>-10</v>
      </c>
      <c r="D11" s="102">
        <v>-5</v>
      </c>
      <c r="E11" s="102">
        <v>-9</v>
      </c>
      <c r="F11" s="102">
        <v>-7</v>
      </c>
      <c r="G11" s="12"/>
      <c r="H11" s="12"/>
      <c r="I11" s="12"/>
      <c r="J11" s="12"/>
    </row>
    <row r="12" spans="1:10" x14ac:dyDescent="0.25">
      <c r="A12" t="s">
        <v>66</v>
      </c>
      <c r="B12" s="102">
        <v>-8</v>
      </c>
      <c r="C12" s="102">
        <v>-2</v>
      </c>
      <c r="D12" s="102">
        <v>0</v>
      </c>
      <c r="E12" s="102">
        <v>-2</v>
      </c>
      <c r="F12" s="102">
        <v>-4</v>
      </c>
      <c r="G12" s="12"/>
      <c r="H12" s="12"/>
    </row>
    <row r="13" spans="1:10" x14ac:dyDescent="0.25">
      <c r="A13" s="15" t="s">
        <v>67</v>
      </c>
      <c r="B13" s="102">
        <v>-30</v>
      </c>
      <c r="C13" s="102">
        <v>-29</v>
      </c>
      <c r="D13" s="102">
        <v>-12</v>
      </c>
      <c r="E13" s="102">
        <v>-23</v>
      </c>
      <c r="F13" s="102">
        <v>-16</v>
      </c>
    </row>
    <row r="14" spans="1:10" ht="15" customHeight="1" x14ac:dyDescent="0.25">
      <c r="A14" s="65" t="s">
        <v>68</v>
      </c>
      <c r="B14" s="103">
        <v>-9</v>
      </c>
      <c r="C14" s="103">
        <v>-6</v>
      </c>
      <c r="D14" s="103">
        <v>-7</v>
      </c>
      <c r="E14" s="103">
        <v>-7</v>
      </c>
      <c r="F14" s="103">
        <v>-2</v>
      </c>
    </row>
    <row r="15" spans="1:10" x14ac:dyDescent="0.25">
      <c r="A15" s="15" t="s">
        <v>69</v>
      </c>
      <c r="B15" s="102">
        <v>-21</v>
      </c>
      <c r="C15" s="102">
        <v>0</v>
      </c>
      <c r="D15" s="102">
        <v>0</v>
      </c>
      <c r="E15" s="102">
        <v>-4</v>
      </c>
      <c r="F15" s="102">
        <v>0</v>
      </c>
    </row>
    <row r="16" spans="1:10" x14ac:dyDescent="0.25">
      <c r="A16" s="65" t="str">
        <f>"- Øvrigt Individuelt offentligt forbrug"</f>
        <v>- Øvrigt Individuelt offentligt forbrug</v>
      </c>
      <c r="B16" s="102">
        <v>-13</v>
      </c>
      <c r="C16" s="102">
        <v>-13</v>
      </c>
      <c r="D16" s="102">
        <v>-14</v>
      </c>
      <c r="E16" s="102">
        <v>-13</v>
      </c>
      <c r="F16" s="102">
        <v>-17</v>
      </c>
    </row>
    <row r="17" spans="1:6" x14ac:dyDescent="0.25">
      <c r="A17" s="98" t="s">
        <v>299</v>
      </c>
      <c r="B17" s="92">
        <v>-111</v>
      </c>
      <c r="C17" s="92">
        <v>-76</v>
      </c>
      <c r="D17" s="92">
        <v>-59</v>
      </c>
      <c r="E17" s="92">
        <v>-76</v>
      </c>
      <c r="F17" s="92">
        <v>-71</v>
      </c>
    </row>
    <row r="18" spans="1:6" x14ac:dyDescent="0.25">
      <c r="A18" s="98"/>
      <c r="B18" s="92"/>
      <c r="C18" s="92"/>
      <c r="D18" s="92"/>
      <c r="E18" s="92"/>
      <c r="F18" s="7"/>
    </row>
    <row r="19" spans="1:6" x14ac:dyDescent="0.25">
      <c r="A19" s="15" t="s">
        <v>82</v>
      </c>
    </row>
    <row r="20" spans="1:6" x14ac:dyDescent="0.25">
      <c r="A20" s="15"/>
    </row>
    <row r="21" spans="1:6" x14ac:dyDescent="0.25">
      <c r="A21" s="15"/>
    </row>
    <row r="22" spans="1:6" x14ac:dyDescent="0.25">
      <c r="A22" s="15"/>
    </row>
    <row r="24" spans="1:6" x14ac:dyDescent="0.25">
      <c r="A24" s="15"/>
    </row>
    <row r="25" spans="1:6" x14ac:dyDescent="0.25">
      <c r="A25" s="15"/>
    </row>
    <row r="26" spans="1:6" x14ac:dyDescent="0.25">
      <c r="A26" s="15"/>
    </row>
    <row r="27" spans="1:6" x14ac:dyDescent="0.25">
      <c r="A27" s="15"/>
    </row>
    <row r="28" spans="1:6" x14ac:dyDescent="0.25">
      <c r="A28" s="15"/>
    </row>
    <row r="29" spans="1:6" x14ac:dyDescent="0.25">
      <c r="A29" s="15"/>
    </row>
    <row r="30" spans="1:6" x14ac:dyDescent="0.25">
      <c r="A30" s="15"/>
    </row>
    <row r="31" spans="1:6" x14ac:dyDescent="0.25">
      <c r="A31" s="15"/>
    </row>
    <row r="32" spans="1:6" x14ac:dyDescent="0.25">
      <c r="A32" s="15"/>
    </row>
  </sheetData>
  <mergeCells count="2">
    <mergeCell ref="A2:F2"/>
    <mergeCell ref="B6:E6"/>
  </mergeCells>
  <hyperlinks>
    <hyperlink ref="A4" location="Forside!A1" display="Forside"/>
  </hyperlinks>
  <pageMargins left="0.7" right="0.7" top="0.75" bottom="0.75" header="0.3" footer="0.3"/>
  <pageSetup paperSize="9" orientation="portrait"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8"/>
  <sheetViews>
    <sheetView workbookViewId="0">
      <selection activeCell="A4" sqref="A4"/>
    </sheetView>
  </sheetViews>
  <sheetFormatPr defaultRowHeight="15" x14ac:dyDescent="0.25"/>
  <cols>
    <col min="1" max="1" width="54.5703125" customWidth="1"/>
    <col min="2" max="2" width="13" customWidth="1"/>
    <col min="3" max="3" width="14.85546875" customWidth="1"/>
    <col min="4" max="4" width="15.42578125" customWidth="1"/>
    <col min="5" max="5" width="14.5703125" customWidth="1"/>
    <col min="6" max="6" width="25.5703125" bestFit="1" customWidth="1"/>
    <col min="8" max="8" width="20.5703125" customWidth="1"/>
  </cols>
  <sheetData>
    <row r="1" spans="1:10" s="51" customFormat="1" x14ac:dyDescent="0.25">
      <c r="A1" s="50"/>
    </row>
    <row r="2" spans="1:10" s="48" customFormat="1" ht="51.95" customHeight="1" x14ac:dyDescent="0.35">
      <c r="A2" s="149" t="s">
        <v>356</v>
      </c>
      <c r="B2" s="149"/>
      <c r="C2" s="149"/>
      <c r="D2" s="149"/>
      <c r="E2" s="149"/>
      <c r="F2" s="149"/>
    </row>
    <row r="3" spans="1:10" s="51" customFormat="1" x14ac:dyDescent="0.25">
      <c r="A3" s="50"/>
    </row>
    <row r="4" spans="1:10" s="51" customFormat="1" ht="18.75" x14ac:dyDescent="0.3">
      <c r="A4" s="53" t="s">
        <v>81</v>
      </c>
    </row>
    <row r="5" spans="1:10" s="51" customFormat="1" x14ac:dyDescent="0.25">
      <c r="A5" s="50"/>
    </row>
    <row r="6" spans="1:10" x14ac:dyDescent="0.25">
      <c r="A6" s="12"/>
      <c r="B6" s="148" t="s">
        <v>298</v>
      </c>
      <c r="C6" s="148"/>
      <c r="D6" s="148"/>
      <c r="E6" s="148"/>
      <c r="F6" s="63"/>
      <c r="G6" s="63"/>
      <c r="H6" s="63"/>
      <c r="I6" s="63"/>
    </row>
    <row r="7" spans="1:10" x14ac:dyDescent="0.25">
      <c r="A7" s="12"/>
      <c r="B7" s="63" t="s">
        <v>293</v>
      </c>
      <c r="C7" s="63" t="s">
        <v>294</v>
      </c>
      <c r="D7" s="63" t="s">
        <v>295</v>
      </c>
      <c r="E7" s="63" t="s">
        <v>299</v>
      </c>
      <c r="F7" s="12" t="s">
        <v>306</v>
      </c>
      <c r="H7" s="81"/>
      <c r="J7" s="12"/>
    </row>
    <row r="8" spans="1:10" x14ac:dyDescent="0.25">
      <c r="A8" s="81" t="s">
        <v>355</v>
      </c>
      <c r="B8" s="100">
        <v>-9</v>
      </c>
      <c r="C8" s="100">
        <v>-9</v>
      </c>
      <c r="D8" s="100">
        <v>-24</v>
      </c>
      <c r="E8" s="100">
        <v>-15</v>
      </c>
      <c r="F8" s="100">
        <v>80</v>
      </c>
      <c r="G8" s="15"/>
      <c r="H8" s="15"/>
      <c r="I8" s="15"/>
      <c r="J8" s="12"/>
    </row>
    <row r="9" spans="1:10" x14ac:dyDescent="0.25">
      <c r="A9" t="s">
        <v>348</v>
      </c>
      <c r="B9" s="102">
        <v>24</v>
      </c>
      <c r="C9" s="102">
        <v>48</v>
      </c>
      <c r="D9" s="102">
        <v>88</v>
      </c>
      <c r="E9" s="102">
        <v>59</v>
      </c>
      <c r="F9" s="102">
        <v>139</v>
      </c>
      <c r="G9" s="15"/>
      <c r="H9" s="15"/>
      <c r="J9" s="12"/>
    </row>
    <row r="10" spans="1:10" x14ac:dyDescent="0.25">
      <c r="A10" s="15" t="s">
        <v>349</v>
      </c>
      <c r="B10" s="102">
        <v>-33</v>
      </c>
      <c r="C10" s="102">
        <v>-57</v>
      </c>
      <c r="D10" s="102">
        <v>-111</v>
      </c>
      <c r="E10" s="102">
        <v>-74</v>
      </c>
      <c r="F10" s="102">
        <v>-59</v>
      </c>
      <c r="G10" s="12"/>
      <c r="H10" s="12"/>
      <c r="I10" s="12"/>
      <c r="J10" s="12"/>
    </row>
    <row r="11" spans="1:10" x14ac:dyDescent="0.25">
      <c r="A11" s="65"/>
      <c r="B11" s="102"/>
      <c r="C11" s="102"/>
      <c r="D11" s="102"/>
      <c r="E11" s="102"/>
      <c r="F11" s="102"/>
    </row>
    <row r="12" spans="1:10" x14ac:dyDescent="0.25">
      <c r="A12" s="98" t="s">
        <v>350</v>
      </c>
      <c r="B12" s="92">
        <v>-111</v>
      </c>
      <c r="C12" s="92">
        <v>-76</v>
      </c>
      <c r="D12" s="92">
        <v>-59</v>
      </c>
      <c r="E12" s="92">
        <v>-76</v>
      </c>
      <c r="F12" s="92">
        <v>-71</v>
      </c>
    </row>
    <row r="13" spans="1:10" x14ac:dyDescent="0.25">
      <c r="A13" s="98"/>
      <c r="B13" s="92"/>
      <c r="C13" s="92"/>
      <c r="D13" s="92"/>
      <c r="E13" s="92"/>
      <c r="F13" s="7"/>
    </row>
    <row r="14" spans="1:10" x14ac:dyDescent="0.25">
      <c r="A14" s="138" t="s">
        <v>500</v>
      </c>
      <c r="B14" s="12">
        <v>18</v>
      </c>
      <c r="C14" s="12">
        <v>29</v>
      </c>
      <c r="D14" s="12">
        <v>45</v>
      </c>
      <c r="E14" s="12">
        <v>33</v>
      </c>
      <c r="F14" s="12">
        <v>56</v>
      </c>
    </row>
    <row r="15" spans="1:10" x14ac:dyDescent="0.25">
      <c r="A15" s="15"/>
    </row>
    <row r="16" spans="1:10" x14ac:dyDescent="0.25">
      <c r="A16" s="12" t="s">
        <v>351</v>
      </c>
      <c r="B16" s="12">
        <v>-30</v>
      </c>
      <c r="C16" s="12">
        <v>-33</v>
      </c>
      <c r="D16" s="12">
        <v>-37</v>
      </c>
      <c r="E16" s="12">
        <v>-34</v>
      </c>
      <c r="F16" s="12">
        <v>-28</v>
      </c>
    </row>
    <row r="17" spans="1:6" x14ac:dyDescent="0.25">
      <c r="A17" s="15" t="s">
        <v>71</v>
      </c>
      <c r="B17">
        <v>-4</v>
      </c>
      <c r="C17">
        <v>-7</v>
      </c>
      <c r="D17">
        <v>-11</v>
      </c>
      <c r="E17">
        <v>-8</v>
      </c>
      <c r="F17">
        <v>-2</v>
      </c>
    </row>
    <row r="18" spans="1:6" x14ac:dyDescent="0.25">
      <c r="A18" s="15" t="s">
        <v>72</v>
      </c>
      <c r="B18">
        <v>-26</v>
      </c>
      <c r="C18">
        <v>-26</v>
      </c>
      <c r="D18">
        <v>-26</v>
      </c>
      <c r="E18">
        <v>-26</v>
      </c>
      <c r="F18">
        <v>-26</v>
      </c>
    </row>
    <row r="20" spans="1:6" x14ac:dyDescent="0.25">
      <c r="A20" s="12" t="s">
        <v>352</v>
      </c>
      <c r="B20" s="12">
        <v>-12</v>
      </c>
      <c r="C20" s="12">
        <v>-11</v>
      </c>
      <c r="D20" s="12">
        <v>-10</v>
      </c>
      <c r="E20" s="12">
        <v>-11</v>
      </c>
      <c r="F20" s="12">
        <v>-15</v>
      </c>
    </row>
    <row r="21" spans="1:6" x14ac:dyDescent="0.25">
      <c r="A21" s="15" t="s">
        <v>353</v>
      </c>
      <c r="B21">
        <v>13</v>
      </c>
      <c r="C21">
        <v>17</v>
      </c>
      <c r="D21">
        <v>22</v>
      </c>
      <c r="E21">
        <v>18</v>
      </c>
      <c r="F21">
        <v>20</v>
      </c>
    </row>
    <row r="22" spans="1:6" x14ac:dyDescent="0.25">
      <c r="A22" s="15" t="s">
        <v>61</v>
      </c>
      <c r="B22">
        <v>26</v>
      </c>
      <c r="C22">
        <v>28</v>
      </c>
      <c r="D22">
        <v>32</v>
      </c>
      <c r="E22">
        <v>29</v>
      </c>
      <c r="F22">
        <v>36</v>
      </c>
    </row>
    <row r="23" spans="1:6" x14ac:dyDescent="0.25">
      <c r="A23" s="15"/>
    </row>
    <row r="24" spans="1:6" x14ac:dyDescent="0.25">
      <c r="A24" s="12" t="s">
        <v>354</v>
      </c>
      <c r="B24" s="12">
        <v>-145</v>
      </c>
      <c r="C24" s="12">
        <v>-100</v>
      </c>
      <c r="D24" s="12">
        <v>-84</v>
      </c>
      <c r="E24" s="12">
        <v>-103</v>
      </c>
      <c r="F24" s="12">
        <v>22</v>
      </c>
    </row>
    <row r="25" spans="1:6" x14ac:dyDescent="0.25">
      <c r="A25" s="15"/>
    </row>
    <row r="26" spans="1:6" x14ac:dyDescent="0.25">
      <c r="A26" s="15"/>
    </row>
    <row r="27" spans="1:6" ht="60.75" customHeight="1" x14ac:dyDescent="0.25">
      <c r="A27" s="160" t="s">
        <v>357</v>
      </c>
      <c r="B27" s="160"/>
      <c r="C27" s="160"/>
      <c r="D27" s="160"/>
      <c r="E27" s="160"/>
      <c r="F27" s="160"/>
    </row>
    <row r="28" spans="1:6" x14ac:dyDescent="0.25">
      <c r="A28" s="15" t="s">
        <v>82</v>
      </c>
    </row>
  </sheetData>
  <mergeCells count="3">
    <mergeCell ref="A27:F27"/>
    <mergeCell ref="A2:F2"/>
    <mergeCell ref="B6:E6"/>
  </mergeCells>
  <hyperlinks>
    <hyperlink ref="A4" location="Forside!A1" display="Forside"/>
  </hyperlinks>
  <pageMargins left="0.7" right="0.7" top="0.75" bottom="0.75" header="0.3" footer="0.3"/>
  <pageSetup paperSize="9" orientation="portrait" r:id="rId1"/>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9"/>
  <sheetViews>
    <sheetView workbookViewId="0">
      <selection activeCell="D18" sqref="D18"/>
    </sheetView>
  </sheetViews>
  <sheetFormatPr defaultRowHeight="15" x14ac:dyDescent="0.25"/>
  <cols>
    <col min="1" max="1" width="42.85546875" customWidth="1"/>
    <col min="2" max="19" width="9.140625" bestFit="1" customWidth="1"/>
    <col min="20" max="21" width="10.140625" bestFit="1" customWidth="1"/>
    <col min="22" max="26" width="9.140625" bestFit="1" customWidth="1"/>
  </cols>
  <sheetData>
    <row r="1" spans="1:26" s="51" customFormat="1" x14ac:dyDescent="0.25">
      <c r="A1" s="50"/>
    </row>
    <row r="2" spans="1:26" s="48" customFormat="1" ht="23.25" x14ac:dyDescent="0.35">
      <c r="A2" s="52" t="s">
        <v>256</v>
      </c>
    </row>
    <row r="3" spans="1:26" s="51" customFormat="1" x14ac:dyDescent="0.25">
      <c r="A3" s="50"/>
    </row>
    <row r="4" spans="1:26" s="51" customFormat="1" ht="18.75" x14ac:dyDescent="0.3">
      <c r="A4" s="53" t="s">
        <v>81</v>
      </c>
    </row>
    <row r="5" spans="1:26" s="51" customFormat="1" x14ac:dyDescent="0.25">
      <c r="A5" s="50"/>
    </row>
    <row r="6" spans="1:26" x14ac:dyDescent="0.25">
      <c r="A6" s="18" t="s">
        <v>502</v>
      </c>
      <c r="B6" s="94">
        <v>1997</v>
      </c>
      <c r="C6" s="94">
        <v>1998</v>
      </c>
      <c r="D6" s="94">
        <v>1999</v>
      </c>
      <c r="E6" s="94">
        <v>2000</v>
      </c>
      <c r="F6" s="94">
        <v>2001</v>
      </c>
      <c r="G6" s="94">
        <v>2002</v>
      </c>
      <c r="H6" s="94">
        <v>2003</v>
      </c>
      <c r="I6" s="94">
        <v>2004</v>
      </c>
      <c r="J6" s="94">
        <v>2005</v>
      </c>
      <c r="K6" s="94">
        <v>2006</v>
      </c>
      <c r="L6" s="94">
        <v>2007</v>
      </c>
      <c r="M6" s="94">
        <v>2008</v>
      </c>
      <c r="N6" s="94">
        <v>2009</v>
      </c>
      <c r="O6" s="94">
        <v>2010</v>
      </c>
      <c r="P6" s="94">
        <v>2011</v>
      </c>
      <c r="Q6" s="94">
        <v>2012</v>
      </c>
      <c r="R6" s="94">
        <v>2013</v>
      </c>
      <c r="S6" s="94">
        <v>2014</v>
      </c>
      <c r="T6" s="94">
        <v>2015</v>
      </c>
      <c r="U6" s="94">
        <v>2016</v>
      </c>
      <c r="V6" s="94">
        <v>2017</v>
      </c>
      <c r="W6" s="94">
        <v>2018</v>
      </c>
      <c r="X6" s="139">
        <v>2019</v>
      </c>
      <c r="Y6" s="35"/>
      <c r="Z6" s="35"/>
    </row>
    <row r="7" spans="1:26" x14ac:dyDescent="0.25">
      <c r="A7" t="s">
        <v>254</v>
      </c>
      <c r="B7" s="87">
        <v>5700</v>
      </c>
      <c r="C7" s="87">
        <v>5600</v>
      </c>
      <c r="D7" s="87">
        <v>4800</v>
      </c>
      <c r="E7" s="87">
        <v>6900</v>
      </c>
      <c r="F7" s="87">
        <v>8600</v>
      </c>
      <c r="G7" s="87">
        <v>5700</v>
      </c>
      <c r="H7" s="87">
        <v>3700</v>
      </c>
      <c r="I7" s="87">
        <v>2300</v>
      </c>
      <c r="J7" s="87">
        <v>1600</v>
      </c>
      <c r="K7" s="87">
        <v>1600</v>
      </c>
      <c r="L7" s="87">
        <v>1600</v>
      </c>
      <c r="M7" s="87">
        <v>1600</v>
      </c>
      <c r="N7" s="87">
        <v>1700</v>
      </c>
      <c r="O7" s="87">
        <v>2400</v>
      </c>
      <c r="P7" s="3">
        <v>2800</v>
      </c>
      <c r="Q7" s="3">
        <v>3100</v>
      </c>
      <c r="R7" s="3">
        <v>4500</v>
      </c>
      <c r="S7" s="3">
        <v>8300</v>
      </c>
      <c r="T7" s="3">
        <v>17000</v>
      </c>
      <c r="U7" s="3">
        <v>12000</v>
      </c>
      <c r="V7" s="3">
        <v>5100</v>
      </c>
      <c r="W7" s="3">
        <v>2100</v>
      </c>
      <c r="X7" s="3">
        <v>1400</v>
      </c>
      <c r="Y7" s="3"/>
      <c r="Z7" s="3"/>
    </row>
    <row r="8" spans="1:26" x14ac:dyDescent="0.25">
      <c r="A8" t="s">
        <v>501</v>
      </c>
      <c r="B8" s="87"/>
      <c r="C8" s="87">
        <v>-200</v>
      </c>
      <c r="D8" s="87">
        <v>-200</v>
      </c>
      <c r="E8" s="87">
        <v>-300</v>
      </c>
      <c r="F8" s="87">
        <v>-500</v>
      </c>
      <c r="G8" s="87">
        <v>-600</v>
      </c>
      <c r="H8" s="87">
        <v>-800</v>
      </c>
      <c r="I8" s="87">
        <v>-700</v>
      </c>
      <c r="J8" s="87">
        <v>-600</v>
      </c>
      <c r="K8" s="87">
        <v>-500</v>
      </c>
      <c r="L8" s="87">
        <v>-500</v>
      </c>
      <c r="M8" s="87">
        <v>-600</v>
      </c>
      <c r="N8" s="87">
        <v>-700</v>
      </c>
      <c r="O8" s="87">
        <v>-600</v>
      </c>
      <c r="P8" s="3">
        <v>-700</v>
      </c>
      <c r="Q8" s="3">
        <v>-600</v>
      </c>
      <c r="R8" s="3">
        <v>-600</v>
      </c>
      <c r="S8" s="3">
        <v>-600</v>
      </c>
      <c r="T8" s="3">
        <v>-600</v>
      </c>
      <c r="U8" s="3">
        <v>-1000</v>
      </c>
      <c r="V8" s="3">
        <v>-1700</v>
      </c>
      <c r="W8" s="3">
        <v>-1600</v>
      </c>
      <c r="X8" s="3">
        <v>-1900</v>
      </c>
      <c r="Y8" s="3"/>
      <c r="Z8" s="3"/>
    </row>
    <row r="9" spans="1:26" x14ac:dyDescent="0.25">
      <c r="A9" t="s">
        <v>255</v>
      </c>
      <c r="B9" s="87">
        <v>5700</v>
      </c>
      <c r="C9" s="87">
        <v>5400</v>
      </c>
      <c r="D9" s="87">
        <v>4500</v>
      </c>
      <c r="E9" s="87">
        <v>6600</v>
      </c>
      <c r="F9" s="87">
        <v>8100</v>
      </c>
      <c r="G9" s="87">
        <v>5100</v>
      </c>
      <c r="H9" s="87">
        <v>2900</v>
      </c>
      <c r="I9" s="87">
        <v>1700</v>
      </c>
      <c r="J9" s="87">
        <v>1000</v>
      </c>
      <c r="K9" s="87">
        <v>1000</v>
      </c>
      <c r="L9" s="87">
        <v>1200</v>
      </c>
      <c r="M9" s="87">
        <v>1000</v>
      </c>
      <c r="N9" s="87">
        <v>1000</v>
      </c>
      <c r="O9" s="87">
        <v>1700</v>
      </c>
      <c r="P9" s="3">
        <v>2100</v>
      </c>
      <c r="Q9" s="3">
        <v>2500</v>
      </c>
      <c r="R9" s="3">
        <v>3900</v>
      </c>
      <c r="S9" s="3">
        <v>7800</v>
      </c>
      <c r="T9" s="3">
        <v>16400</v>
      </c>
      <c r="U9" s="3">
        <v>11000</v>
      </c>
      <c r="V9" s="3">
        <v>3500</v>
      </c>
      <c r="W9" s="3">
        <v>400</v>
      </c>
      <c r="X9" s="3">
        <v>-500</v>
      </c>
      <c r="Y9" s="3"/>
      <c r="Z9" s="3"/>
    </row>
    <row r="10" spans="1:26" x14ac:dyDescent="0.25">
      <c r="B10" s="67"/>
      <c r="C10" s="67"/>
      <c r="D10" s="67"/>
      <c r="E10" s="67"/>
      <c r="F10" s="67"/>
      <c r="G10" s="67"/>
      <c r="H10" s="67"/>
      <c r="I10" s="67"/>
      <c r="J10" s="67"/>
      <c r="K10" s="67"/>
      <c r="L10" s="67"/>
      <c r="M10" s="67"/>
      <c r="N10" s="67"/>
      <c r="O10" s="67"/>
    </row>
    <row r="12" spans="1:26" ht="31.5" customHeight="1" x14ac:dyDescent="0.25">
      <c r="A12" s="158" t="s">
        <v>257</v>
      </c>
      <c r="B12" s="158"/>
      <c r="C12" s="158"/>
      <c r="D12" s="158"/>
      <c r="E12" s="158"/>
      <c r="F12" s="158"/>
      <c r="G12" s="158"/>
    </row>
    <row r="13" spans="1:26" x14ac:dyDescent="0.25">
      <c r="A13" s="15" t="s">
        <v>503</v>
      </c>
    </row>
    <row r="19" spans="2:24" x14ac:dyDescent="0.25">
      <c r="B19" s="4"/>
      <c r="C19" s="4"/>
      <c r="D19" s="4"/>
      <c r="E19" s="4"/>
      <c r="F19" s="4"/>
      <c r="G19" s="4"/>
      <c r="H19" s="4"/>
      <c r="I19" s="4"/>
      <c r="J19" s="4"/>
      <c r="K19" s="4"/>
      <c r="L19" s="4"/>
      <c r="M19" s="4"/>
      <c r="N19" s="4"/>
      <c r="O19" s="4"/>
      <c r="P19" s="4"/>
      <c r="Q19" s="4"/>
      <c r="R19" s="4"/>
      <c r="S19" s="4"/>
      <c r="T19" s="4"/>
      <c r="U19" s="4"/>
      <c r="V19" s="4"/>
      <c r="W19" s="4"/>
      <c r="X19" s="4"/>
    </row>
  </sheetData>
  <mergeCells count="1">
    <mergeCell ref="A12:G12"/>
  </mergeCells>
  <hyperlinks>
    <hyperlink ref="A4" location="Forside!A1" display="Forside"/>
  </hyperlinks>
  <pageMargins left="0.7" right="0.7" top="0.75" bottom="0.75" header="0.3" footer="0.3"/>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1"/>
  <sheetViews>
    <sheetView workbookViewId="0">
      <selection activeCell="A11" sqref="A11"/>
    </sheetView>
  </sheetViews>
  <sheetFormatPr defaultRowHeight="15" x14ac:dyDescent="0.25"/>
  <cols>
    <col min="1" max="1" width="38.5703125" customWidth="1"/>
    <col min="2" max="2" width="9.140625" bestFit="1" customWidth="1"/>
    <col min="3" max="26" width="10.140625" bestFit="1" customWidth="1"/>
  </cols>
  <sheetData>
    <row r="1" spans="1:26" s="51" customFormat="1" x14ac:dyDescent="0.25">
      <c r="A1" s="50"/>
    </row>
    <row r="2" spans="1:26" s="48" customFormat="1" ht="23.25" x14ac:dyDescent="0.35">
      <c r="A2" s="52" t="s">
        <v>258</v>
      </c>
    </row>
    <row r="3" spans="1:26" s="51" customFormat="1" x14ac:dyDescent="0.25">
      <c r="A3" s="50"/>
    </row>
    <row r="4" spans="1:26" s="51" customFormat="1" ht="18.75" x14ac:dyDescent="0.3">
      <c r="A4" s="53" t="s">
        <v>81</v>
      </c>
    </row>
    <row r="5" spans="1:26" s="51" customFormat="1" x14ac:dyDescent="0.25">
      <c r="A5" s="50"/>
    </row>
    <row r="6" spans="1:26" x14ac:dyDescent="0.25">
      <c r="A6" s="18" t="s">
        <v>502</v>
      </c>
      <c r="B6" s="94">
        <v>1997</v>
      </c>
      <c r="C6" s="94">
        <v>1998</v>
      </c>
      <c r="D6" s="94">
        <v>1999</v>
      </c>
      <c r="E6" s="94">
        <v>2000</v>
      </c>
      <c r="F6" s="94">
        <v>2001</v>
      </c>
      <c r="G6" s="94">
        <v>2002</v>
      </c>
      <c r="H6" s="94">
        <v>2003</v>
      </c>
      <c r="I6" s="94">
        <v>2004</v>
      </c>
      <c r="J6" s="94">
        <v>2005</v>
      </c>
      <c r="K6" s="94">
        <v>2006</v>
      </c>
      <c r="L6" s="94">
        <v>2007</v>
      </c>
      <c r="M6" s="94">
        <v>2008</v>
      </c>
      <c r="N6" s="94">
        <v>2009</v>
      </c>
      <c r="O6" s="94">
        <v>2010</v>
      </c>
      <c r="P6" s="94">
        <v>2011</v>
      </c>
      <c r="Q6" s="94">
        <v>2012</v>
      </c>
      <c r="R6" s="94">
        <v>2013</v>
      </c>
      <c r="S6" s="94">
        <v>2014</v>
      </c>
      <c r="T6" s="94">
        <v>2015</v>
      </c>
      <c r="U6" s="94">
        <v>2016</v>
      </c>
      <c r="V6" s="94">
        <v>2017</v>
      </c>
      <c r="W6" s="94">
        <v>2018</v>
      </c>
      <c r="X6" s="139">
        <v>2019</v>
      </c>
      <c r="Y6" s="35"/>
      <c r="Z6" s="35"/>
    </row>
    <row r="7" spans="1:26" x14ac:dyDescent="0.25">
      <c r="A7" t="s">
        <v>259</v>
      </c>
      <c r="B7" s="87">
        <v>5700</v>
      </c>
      <c r="C7" s="87">
        <v>11100</v>
      </c>
      <c r="D7" s="87">
        <v>15600</v>
      </c>
      <c r="E7" s="87">
        <v>22200</v>
      </c>
      <c r="F7" s="87">
        <v>30300</v>
      </c>
      <c r="G7" s="87">
        <v>35400</v>
      </c>
      <c r="H7" s="87">
        <v>38300</v>
      </c>
      <c r="I7" s="87">
        <v>40000</v>
      </c>
      <c r="J7" s="87">
        <v>41100</v>
      </c>
      <c r="K7" s="87">
        <v>42100</v>
      </c>
      <c r="L7" s="87">
        <v>43300</v>
      </c>
      <c r="M7" s="87">
        <v>44300</v>
      </c>
      <c r="N7" s="87">
        <v>45300</v>
      </c>
      <c r="O7" s="87">
        <v>47000</v>
      </c>
      <c r="P7" s="3">
        <v>49200</v>
      </c>
      <c r="Q7" s="3">
        <v>51700</v>
      </c>
      <c r="R7" s="3">
        <v>55500</v>
      </c>
      <c r="S7" s="3">
        <v>63300</v>
      </c>
      <c r="T7" s="3">
        <v>79700</v>
      </c>
      <c r="U7" s="3">
        <v>90700</v>
      </c>
      <c r="V7" s="3">
        <v>94200</v>
      </c>
      <c r="W7" s="3">
        <v>94600</v>
      </c>
      <c r="X7" s="3">
        <v>94100</v>
      </c>
      <c r="Y7" s="3"/>
      <c r="Z7" s="3"/>
    </row>
    <row r="8" spans="1:26" x14ac:dyDescent="0.25">
      <c r="B8" s="87"/>
      <c r="C8" s="87"/>
      <c r="D8" s="87"/>
      <c r="E8" s="87"/>
      <c r="F8" s="87"/>
      <c r="G8" s="87"/>
      <c r="H8" s="87"/>
      <c r="I8" s="87"/>
      <c r="J8" s="87"/>
      <c r="K8" s="87"/>
      <c r="L8" s="87"/>
      <c r="M8" s="87"/>
      <c r="N8" s="87"/>
      <c r="O8" s="87"/>
      <c r="P8" s="3"/>
      <c r="Q8" s="3"/>
      <c r="R8" s="3"/>
      <c r="S8" s="3"/>
      <c r="T8" s="3"/>
      <c r="U8" s="3"/>
      <c r="V8" s="3"/>
      <c r="W8" s="3"/>
      <c r="X8" s="3"/>
      <c r="Y8" s="3"/>
      <c r="Z8" s="3"/>
    </row>
    <row r="10" spans="1:26" ht="31.5" customHeight="1" x14ac:dyDescent="0.25">
      <c r="A10" s="158" t="s">
        <v>257</v>
      </c>
      <c r="B10" s="158"/>
      <c r="C10" s="158"/>
      <c r="D10" s="158"/>
      <c r="E10" s="158"/>
      <c r="F10" s="158"/>
      <c r="G10" s="158"/>
    </row>
    <row r="11" spans="1:26" x14ac:dyDescent="0.25">
      <c r="A11" s="15" t="s">
        <v>503</v>
      </c>
    </row>
  </sheetData>
  <mergeCells count="1">
    <mergeCell ref="A10:G10"/>
  </mergeCells>
  <hyperlinks>
    <hyperlink ref="A4" location="Forside!A1" display="Forside"/>
  </hyperlinks>
  <pageMargins left="0.7" right="0.7" top="0.75" bottom="0.75" header="0.3" footer="0.3"/>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workbookViewId="0">
      <selection activeCell="A16" sqref="A16:D16"/>
    </sheetView>
  </sheetViews>
  <sheetFormatPr defaultRowHeight="15" x14ac:dyDescent="0.25"/>
  <cols>
    <col min="1" max="1" width="24" bestFit="1" customWidth="1"/>
    <col min="2" max="2" width="19.5703125" customWidth="1"/>
    <col min="3" max="3" width="29.42578125" customWidth="1"/>
    <col min="4" max="4" width="22.42578125" bestFit="1" customWidth="1"/>
    <col min="5" max="5" width="14.5703125" customWidth="1"/>
    <col min="6" max="6" width="13.5703125" customWidth="1"/>
    <col min="7" max="7" width="14" customWidth="1"/>
    <col min="8" max="8" width="26.42578125" bestFit="1" customWidth="1"/>
    <col min="9" max="9" width="11.85546875" customWidth="1"/>
    <col min="10" max="10" width="13.42578125" customWidth="1"/>
  </cols>
  <sheetData>
    <row r="1" spans="1:10" s="51" customFormat="1" x14ac:dyDescent="0.25">
      <c r="A1" s="50"/>
    </row>
    <row r="2" spans="1:10" s="48" customFormat="1" ht="54.95" customHeight="1" x14ac:dyDescent="0.35">
      <c r="A2" s="149" t="s">
        <v>262</v>
      </c>
      <c r="B2" s="149"/>
      <c r="C2" s="149"/>
      <c r="D2" s="149"/>
      <c r="E2" s="149"/>
      <c r="F2" s="149"/>
    </row>
    <row r="3" spans="1:10" s="51" customFormat="1" ht="10.5" customHeight="1" x14ac:dyDescent="0.25">
      <c r="A3" s="50"/>
    </row>
    <row r="4" spans="1:10" s="51" customFormat="1" ht="18.75" x14ac:dyDescent="0.3">
      <c r="A4" s="53" t="s">
        <v>81</v>
      </c>
    </row>
    <row r="5" spans="1:10" s="51" customFormat="1" x14ac:dyDescent="0.25">
      <c r="A5" s="50"/>
    </row>
    <row r="6" spans="1:10" ht="14.45" customHeight="1" x14ac:dyDescent="0.25">
      <c r="A6" s="162">
        <v>1999</v>
      </c>
      <c r="B6" s="162"/>
      <c r="C6" s="162">
        <v>2004</v>
      </c>
      <c r="D6" s="162"/>
      <c r="E6" s="148">
        <v>2009</v>
      </c>
      <c r="F6" s="148"/>
      <c r="G6" s="148">
        <v>2014</v>
      </c>
      <c r="H6" s="148"/>
      <c r="I6" s="148">
        <v>2019</v>
      </c>
      <c r="J6" s="148"/>
    </row>
    <row r="7" spans="1:10" ht="14.45" customHeight="1" x14ac:dyDescent="0.25">
      <c r="A7" t="s">
        <v>504</v>
      </c>
      <c r="B7" t="s">
        <v>273</v>
      </c>
      <c r="C7" t="s">
        <v>504</v>
      </c>
      <c r="D7" t="s">
        <v>273</v>
      </c>
      <c r="E7" t="s">
        <v>504</v>
      </c>
      <c r="F7" t="s">
        <v>273</v>
      </c>
      <c r="G7" t="s">
        <v>504</v>
      </c>
      <c r="H7" t="s">
        <v>273</v>
      </c>
      <c r="I7" t="s">
        <v>504</v>
      </c>
      <c r="J7" t="s">
        <v>273</v>
      </c>
    </row>
    <row r="8" spans="1:10" ht="14.45" customHeight="1" x14ac:dyDescent="0.25">
      <c r="A8" t="s">
        <v>263</v>
      </c>
      <c r="B8" s="36">
        <v>38.4</v>
      </c>
      <c r="C8" t="s">
        <v>264</v>
      </c>
      <c r="D8" s="5">
        <v>19.8</v>
      </c>
      <c r="E8" t="s">
        <v>264</v>
      </c>
      <c r="F8">
        <v>20.399999999999999</v>
      </c>
      <c r="G8" t="s">
        <v>270</v>
      </c>
      <c r="H8">
        <v>72.8</v>
      </c>
      <c r="I8" t="s">
        <v>270</v>
      </c>
      <c r="J8">
        <v>36.9</v>
      </c>
    </row>
    <row r="9" spans="1:10" ht="14.45" customHeight="1" x14ac:dyDescent="0.25">
      <c r="A9" t="s">
        <v>265</v>
      </c>
      <c r="B9" s="62">
        <v>17.899999999999999</v>
      </c>
      <c r="C9" t="s">
        <v>263</v>
      </c>
      <c r="D9" s="5">
        <v>12.9</v>
      </c>
      <c r="E9" t="s">
        <v>263</v>
      </c>
      <c r="F9">
        <v>19.2</v>
      </c>
      <c r="G9" t="s">
        <v>265</v>
      </c>
      <c r="H9">
        <v>7.3</v>
      </c>
      <c r="I9" t="s">
        <v>271</v>
      </c>
      <c r="J9">
        <v>35.700000000000003</v>
      </c>
    </row>
    <row r="10" spans="1:10" ht="14.45" customHeight="1" x14ac:dyDescent="0.25">
      <c r="A10" t="s">
        <v>264</v>
      </c>
      <c r="B10" s="62">
        <v>10.7</v>
      </c>
      <c r="C10" t="s">
        <v>269</v>
      </c>
      <c r="D10" s="62">
        <v>8.9</v>
      </c>
      <c r="E10" t="s">
        <v>268</v>
      </c>
      <c r="F10">
        <v>10.9</v>
      </c>
      <c r="G10" t="s">
        <v>264</v>
      </c>
      <c r="H10">
        <v>4.2</v>
      </c>
      <c r="I10" t="s">
        <v>268</v>
      </c>
      <c r="J10">
        <v>8.1</v>
      </c>
    </row>
    <row r="11" spans="1:10" ht="14.45" customHeight="1" x14ac:dyDescent="0.25">
      <c r="A11" t="s">
        <v>266</v>
      </c>
      <c r="B11" s="62">
        <v>7.8</v>
      </c>
      <c r="C11" t="s">
        <v>265</v>
      </c>
      <c r="D11" s="5">
        <v>8.1999999999999993</v>
      </c>
      <c r="E11" t="s">
        <v>270</v>
      </c>
      <c r="F11">
        <v>10.7</v>
      </c>
      <c r="G11" t="s">
        <v>271</v>
      </c>
      <c r="H11">
        <v>2.9</v>
      </c>
      <c r="I11" t="s">
        <v>264</v>
      </c>
      <c r="J11">
        <v>6.8</v>
      </c>
    </row>
    <row r="12" spans="1:10" x14ac:dyDescent="0.25">
      <c r="A12" t="s">
        <v>267</v>
      </c>
      <c r="B12" s="62">
        <v>3.1</v>
      </c>
      <c r="C12" t="s">
        <v>272</v>
      </c>
      <c r="D12" s="5">
        <v>5.3</v>
      </c>
      <c r="E12" t="s">
        <v>447</v>
      </c>
      <c r="F12">
        <v>5</v>
      </c>
      <c r="G12" t="s">
        <v>268</v>
      </c>
      <c r="H12">
        <v>2.4</v>
      </c>
      <c r="I12" t="s">
        <v>263</v>
      </c>
      <c r="J12">
        <v>1.9</v>
      </c>
    </row>
    <row r="13" spans="1:10" x14ac:dyDescent="0.25">
      <c r="A13" t="s">
        <v>40</v>
      </c>
      <c r="B13" s="5">
        <v>22.2</v>
      </c>
      <c r="C13" t="s">
        <v>40</v>
      </c>
      <c r="D13" s="5">
        <v>45</v>
      </c>
      <c r="E13" t="s">
        <v>40</v>
      </c>
      <c r="F13">
        <v>33.799999999999997</v>
      </c>
      <c r="G13" t="s">
        <v>40</v>
      </c>
      <c r="H13">
        <v>10.3</v>
      </c>
      <c r="I13" t="s">
        <v>40</v>
      </c>
      <c r="J13">
        <v>10.7</v>
      </c>
    </row>
    <row r="14" spans="1:10" x14ac:dyDescent="0.25">
      <c r="B14" s="5"/>
      <c r="C14" s="5"/>
      <c r="D14" s="5"/>
    </row>
    <row r="15" spans="1:10" x14ac:dyDescent="0.25">
      <c r="B15" s="4"/>
      <c r="C15" s="4"/>
      <c r="D15" s="4"/>
    </row>
    <row r="16" spans="1:10" s="17" customFormat="1" ht="36" customHeight="1" x14ac:dyDescent="0.25">
      <c r="A16" s="161" t="s">
        <v>274</v>
      </c>
      <c r="B16" s="161"/>
      <c r="C16" s="161"/>
      <c r="D16" s="161"/>
    </row>
    <row r="17" spans="1:4" ht="16.5" customHeight="1" x14ac:dyDescent="0.25">
      <c r="A17" s="15" t="s">
        <v>503</v>
      </c>
      <c r="B17" s="82"/>
      <c r="C17" s="82"/>
      <c r="D17" s="4"/>
    </row>
    <row r="18" spans="1:4" x14ac:dyDescent="0.25">
      <c r="B18" s="4"/>
      <c r="C18" s="4"/>
      <c r="D18" s="4"/>
    </row>
    <row r="19" spans="1:4" x14ac:dyDescent="0.25">
      <c r="B19" s="4"/>
      <c r="C19" s="4"/>
      <c r="D19" s="4"/>
    </row>
  </sheetData>
  <mergeCells count="7">
    <mergeCell ref="G6:H6"/>
    <mergeCell ref="I6:J6"/>
    <mergeCell ref="A2:F2"/>
    <mergeCell ref="A16:D16"/>
    <mergeCell ref="A6:B6"/>
    <mergeCell ref="C6:D6"/>
    <mergeCell ref="E6:F6"/>
  </mergeCells>
  <hyperlinks>
    <hyperlink ref="A4" location="Forside!A1" display="Forside"/>
  </hyperlink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zoomScaleNormal="100" workbookViewId="0">
      <selection activeCell="I13" sqref="I13"/>
    </sheetView>
  </sheetViews>
  <sheetFormatPr defaultRowHeight="15" x14ac:dyDescent="0.25"/>
  <cols>
    <col min="1" max="1" width="16" customWidth="1"/>
    <col min="2" max="2" width="43" customWidth="1"/>
    <col min="3" max="3" width="19.5703125" customWidth="1"/>
    <col min="4" max="4" width="22.7109375" customWidth="1"/>
    <col min="5" max="5" width="19.28515625" customWidth="1"/>
    <col min="6" max="6" width="26.5703125" bestFit="1" customWidth="1"/>
    <col min="7" max="7" width="26.7109375" bestFit="1" customWidth="1"/>
    <col min="8" max="8" width="16.85546875" bestFit="1" customWidth="1"/>
    <col min="9" max="9" width="12.85546875" bestFit="1" customWidth="1"/>
  </cols>
  <sheetData>
    <row r="1" spans="1:9" s="51" customFormat="1" x14ac:dyDescent="0.25">
      <c r="B1" s="50"/>
    </row>
    <row r="2" spans="1:9" s="48" customFormat="1" ht="58.5" customHeight="1" x14ac:dyDescent="0.35">
      <c r="A2" s="147" t="s">
        <v>221</v>
      </c>
      <c r="B2" s="147"/>
      <c r="C2" s="147"/>
      <c r="D2" s="147"/>
      <c r="E2" s="147"/>
      <c r="F2" s="147"/>
      <c r="G2" s="147"/>
    </row>
    <row r="3" spans="1:9" s="51" customFormat="1" x14ac:dyDescent="0.25">
      <c r="A3" s="50"/>
    </row>
    <row r="4" spans="1:9" s="51" customFormat="1" ht="18.75" x14ac:dyDescent="0.3">
      <c r="A4" s="53" t="s">
        <v>81</v>
      </c>
    </row>
    <row r="5" spans="1:9" s="51" customFormat="1" x14ac:dyDescent="0.25">
      <c r="B5" s="50"/>
    </row>
    <row r="6" spans="1:9" x14ac:dyDescent="0.25">
      <c r="C6" s="12" t="s">
        <v>41</v>
      </c>
      <c r="D6" s="12" t="s">
        <v>222</v>
      </c>
      <c r="E6" s="12" t="s">
        <v>223</v>
      </c>
      <c r="F6" s="12" t="s">
        <v>226</v>
      </c>
      <c r="G6" s="12" t="s">
        <v>224</v>
      </c>
      <c r="H6" s="12" t="s">
        <v>438</v>
      </c>
      <c r="I6" s="12" t="s">
        <v>225</v>
      </c>
    </row>
    <row r="7" spans="1:9" ht="15.75" thickBot="1" x14ac:dyDescent="0.3">
      <c r="B7" s="12" t="s">
        <v>0</v>
      </c>
      <c r="C7" s="73">
        <v>22</v>
      </c>
      <c r="D7" s="75" t="s">
        <v>97</v>
      </c>
      <c r="E7" s="75" t="s">
        <v>97</v>
      </c>
      <c r="F7" s="75" t="s">
        <v>97</v>
      </c>
      <c r="G7" s="75" t="s">
        <v>97</v>
      </c>
      <c r="H7" s="75" t="s">
        <v>97</v>
      </c>
      <c r="I7" s="76">
        <v>-12</v>
      </c>
    </row>
    <row r="8" spans="1:9" ht="15.75" thickBot="1" x14ac:dyDescent="0.3">
      <c r="A8" s="150" t="s">
        <v>141</v>
      </c>
      <c r="B8" s="15" t="s">
        <v>5</v>
      </c>
      <c r="C8" s="73">
        <v>52</v>
      </c>
      <c r="D8" s="75">
        <v>-42</v>
      </c>
      <c r="E8" s="75" t="s">
        <v>97</v>
      </c>
      <c r="F8" s="76">
        <v>11.31113000000002</v>
      </c>
      <c r="G8" s="76">
        <v>22.622259999999994</v>
      </c>
      <c r="H8" s="76">
        <v>16</v>
      </c>
      <c r="I8" s="76">
        <v>-7.9649999999999999</v>
      </c>
    </row>
    <row r="9" spans="1:9" ht="15.75" thickBot="1" x14ac:dyDescent="0.3">
      <c r="A9" s="150"/>
      <c r="B9" s="15" t="s">
        <v>95</v>
      </c>
      <c r="C9" s="73">
        <v>-74</v>
      </c>
      <c r="D9" s="75">
        <v>-37</v>
      </c>
      <c r="E9" s="75">
        <v>59.856000000000002</v>
      </c>
      <c r="F9" s="76">
        <v>55.112520000000004</v>
      </c>
      <c r="G9" s="76">
        <v>110.22505</v>
      </c>
      <c r="H9" s="76">
        <v>69</v>
      </c>
      <c r="I9" s="76">
        <v>-5.2889999999999997</v>
      </c>
    </row>
    <row r="10" spans="1:9" ht="15.75" thickBot="1" x14ac:dyDescent="0.3">
      <c r="A10" s="150"/>
      <c r="B10" s="15" t="s">
        <v>96</v>
      </c>
      <c r="C10" s="73">
        <v>14</v>
      </c>
      <c r="D10" s="75">
        <v>-61</v>
      </c>
      <c r="E10" s="75">
        <v>25.521000000000001</v>
      </c>
      <c r="F10" s="76">
        <v>23.670879999999997</v>
      </c>
      <c r="G10" s="76">
        <v>47.341760000000001</v>
      </c>
      <c r="H10" s="76">
        <v>51</v>
      </c>
      <c r="I10" s="76">
        <v>-6.9630000000000001</v>
      </c>
    </row>
    <row r="11" spans="1:9" ht="15.75" thickBot="1" x14ac:dyDescent="0.3">
      <c r="A11" s="150" t="s">
        <v>142</v>
      </c>
      <c r="B11" s="15" t="s">
        <v>5</v>
      </c>
      <c r="C11" s="73">
        <v>-72</v>
      </c>
      <c r="D11" s="75">
        <v>92.653095036000011</v>
      </c>
      <c r="E11" s="75" t="s">
        <v>97</v>
      </c>
      <c r="F11" s="76" t="s">
        <v>97</v>
      </c>
      <c r="G11" s="76" t="s">
        <v>97</v>
      </c>
      <c r="H11" s="76" t="s">
        <v>97</v>
      </c>
      <c r="I11" s="76">
        <v>-4.51</v>
      </c>
    </row>
    <row r="12" spans="1:9" ht="15.75" thickBot="1" x14ac:dyDescent="0.3">
      <c r="A12" s="150"/>
      <c r="B12" s="15" t="s">
        <v>95</v>
      </c>
      <c r="C12" s="74">
        <v>-109</v>
      </c>
      <c r="D12" s="77">
        <v>56.476975780000004</v>
      </c>
      <c r="E12" s="75" t="s">
        <v>97</v>
      </c>
      <c r="F12" s="78" t="s">
        <v>97</v>
      </c>
      <c r="G12" s="78" t="s">
        <v>97</v>
      </c>
      <c r="H12" s="78" t="s">
        <v>97</v>
      </c>
      <c r="I12" s="78">
        <v>-2.7650000000000001</v>
      </c>
    </row>
    <row r="13" spans="1:9" ht="15.75" thickBot="1" x14ac:dyDescent="0.3">
      <c r="A13" s="150"/>
      <c r="B13" s="15" t="s">
        <v>96</v>
      </c>
      <c r="C13" s="73">
        <v>-106</v>
      </c>
      <c r="D13" s="75">
        <v>82.177749800000001</v>
      </c>
      <c r="E13" s="75" t="s">
        <v>97</v>
      </c>
      <c r="F13" s="79" t="s">
        <v>97</v>
      </c>
      <c r="G13" s="79" t="s">
        <v>97</v>
      </c>
      <c r="H13" s="79" t="s">
        <v>97</v>
      </c>
      <c r="I13" s="79">
        <v>-2.4060000000000001</v>
      </c>
    </row>
    <row r="14" spans="1:9" ht="15.75" thickBot="1" x14ac:dyDescent="0.3">
      <c r="F14" s="10"/>
      <c r="G14" s="10"/>
      <c r="H14" s="10"/>
      <c r="I14" s="10"/>
    </row>
    <row r="15" spans="1:9" ht="104.45" customHeight="1" x14ac:dyDescent="0.25">
      <c r="A15" s="145" t="s">
        <v>437</v>
      </c>
      <c r="B15" s="145"/>
      <c r="C15" s="145"/>
      <c r="D15" s="145"/>
      <c r="F15" s="33"/>
      <c r="G15" s="33"/>
      <c r="H15" s="33"/>
      <c r="I15" s="33"/>
    </row>
    <row r="16" spans="1:9" ht="15.75" thickBot="1" x14ac:dyDescent="0.3">
      <c r="A16" t="s">
        <v>83</v>
      </c>
      <c r="C16" s="9"/>
      <c r="D16" s="9"/>
      <c r="E16" s="9"/>
    </row>
    <row r="17" spans="3:5" ht="15.75" thickBot="1" x14ac:dyDescent="0.3">
      <c r="C17" s="9"/>
      <c r="D17" s="9"/>
      <c r="E17" s="9"/>
    </row>
    <row r="18" spans="3:5" ht="15.75" thickBot="1" x14ac:dyDescent="0.3">
      <c r="C18" s="8"/>
      <c r="D18" s="8"/>
      <c r="E18" s="8"/>
    </row>
    <row r="19" spans="3:5" ht="15.75" thickBot="1" x14ac:dyDescent="0.3">
      <c r="C19" s="9"/>
      <c r="D19" s="9"/>
      <c r="E19" s="9"/>
    </row>
    <row r="20" spans="3:5" ht="15.75" thickBot="1" x14ac:dyDescent="0.3">
      <c r="C20" s="9"/>
      <c r="D20" s="9"/>
      <c r="E20" s="9"/>
    </row>
    <row r="21" spans="3:5" ht="15.75" thickBot="1" x14ac:dyDescent="0.3">
      <c r="C21" s="146"/>
      <c r="D21" s="146"/>
      <c r="E21" s="146"/>
    </row>
    <row r="22" spans="3:5" ht="15.75" thickBot="1" x14ac:dyDescent="0.3">
      <c r="C22" s="10"/>
      <c r="D22" s="10"/>
      <c r="E22" s="10"/>
    </row>
    <row r="23" spans="3:5" ht="15.75" thickBot="1" x14ac:dyDescent="0.3">
      <c r="C23" s="10"/>
      <c r="D23" s="10"/>
      <c r="E23" s="10"/>
    </row>
    <row r="24" spans="3:5" ht="15.75" thickBot="1" x14ac:dyDescent="0.3">
      <c r="C24" s="10"/>
      <c r="D24" s="10"/>
      <c r="E24" s="10"/>
    </row>
    <row r="25" spans="3:5" ht="15.75" thickBot="1" x14ac:dyDescent="0.3">
      <c r="C25" s="10"/>
      <c r="D25" s="10"/>
      <c r="E25" s="10"/>
    </row>
    <row r="26" spans="3:5" ht="15.75" thickBot="1" x14ac:dyDescent="0.3">
      <c r="C26" s="10"/>
      <c r="D26" s="10"/>
      <c r="E26" s="10"/>
    </row>
  </sheetData>
  <mergeCells count="5">
    <mergeCell ref="A2:G2"/>
    <mergeCell ref="C21:E21"/>
    <mergeCell ref="A15:D15"/>
    <mergeCell ref="A8:A10"/>
    <mergeCell ref="A11:A13"/>
  </mergeCells>
  <hyperlinks>
    <hyperlink ref="A4" location="Forside!A1" display="Forside"/>
  </hyperlinks>
  <pageMargins left="0.7" right="0.7" top="0.75" bottom="0.75" header="0.3" footer="0.3"/>
  <pageSetup paperSize="9" orientation="portrait" r:id="rId1"/>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3"/>
  <sheetViews>
    <sheetView workbookViewId="0">
      <selection activeCell="A13" sqref="A13"/>
    </sheetView>
  </sheetViews>
  <sheetFormatPr defaultRowHeight="15" x14ac:dyDescent="0.25"/>
  <cols>
    <col min="1" max="1" width="38.5703125" customWidth="1"/>
    <col min="2" max="2" width="9.140625" bestFit="1" customWidth="1"/>
    <col min="3" max="11" width="10.140625" bestFit="1" customWidth="1"/>
  </cols>
  <sheetData>
    <row r="1" spans="1:11" s="51" customFormat="1" x14ac:dyDescent="0.25">
      <c r="A1" s="50"/>
    </row>
    <row r="2" spans="1:11" s="48" customFormat="1" ht="23.25" x14ac:dyDescent="0.35">
      <c r="A2" s="52" t="s">
        <v>275</v>
      </c>
    </row>
    <row r="3" spans="1:11" s="51" customFormat="1" x14ac:dyDescent="0.25">
      <c r="A3" s="50"/>
    </row>
    <row r="4" spans="1:11" s="51" customFormat="1" ht="18.75" x14ac:dyDescent="0.3">
      <c r="A4" s="53" t="s">
        <v>81</v>
      </c>
    </row>
    <row r="5" spans="1:11" s="51" customFormat="1" x14ac:dyDescent="0.25">
      <c r="A5" s="50"/>
    </row>
    <row r="6" spans="1:11" s="51" customFormat="1" x14ac:dyDescent="0.25">
      <c r="A6" s="50"/>
    </row>
    <row r="7" spans="1:11" x14ac:dyDescent="0.25">
      <c r="A7" s="18"/>
      <c r="B7" s="148" t="s">
        <v>276</v>
      </c>
      <c r="C7" s="148"/>
      <c r="D7" s="148"/>
      <c r="E7" s="148"/>
      <c r="F7" s="148"/>
      <c r="G7" s="148" t="s">
        <v>277</v>
      </c>
      <c r="H7" s="148"/>
      <c r="I7" s="148"/>
      <c r="J7" s="148"/>
      <c r="K7" s="148"/>
    </row>
    <row r="8" spans="1:11" x14ac:dyDescent="0.25">
      <c r="A8" s="18" t="s">
        <v>273</v>
      </c>
      <c r="B8" s="94">
        <v>1999</v>
      </c>
      <c r="C8" s="94">
        <v>2004</v>
      </c>
      <c r="D8" s="94">
        <v>2009</v>
      </c>
      <c r="E8" s="94">
        <v>2014</v>
      </c>
      <c r="F8" s="94">
        <v>2019</v>
      </c>
      <c r="G8" s="94">
        <v>1999</v>
      </c>
      <c r="H8" s="94">
        <v>2004</v>
      </c>
      <c r="I8" s="94">
        <v>2009</v>
      </c>
      <c r="J8" s="94">
        <v>2014</v>
      </c>
      <c r="K8" s="94">
        <v>2019</v>
      </c>
    </row>
    <row r="9" spans="1:11" x14ac:dyDescent="0.25">
      <c r="A9" t="s">
        <v>197</v>
      </c>
      <c r="B9" s="86">
        <v>57.7</v>
      </c>
      <c r="C9" s="86">
        <v>51.6</v>
      </c>
      <c r="D9" s="86">
        <v>70.3</v>
      </c>
      <c r="E9" s="86">
        <v>76.099999999999994</v>
      </c>
      <c r="F9" s="86">
        <v>43</v>
      </c>
      <c r="G9" s="86">
        <v>31.3</v>
      </c>
      <c r="H9" s="86">
        <v>37.1</v>
      </c>
      <c r="I9" s="86">
        <v>29.9</v>
      </c>
      <c r="J9" s="86">
        <v>37.299999999999997</v>
      </c>
      <c r="K9" s="86">
        <v>39.1</v>
      </c>
    </row>
    <row r="10" spans="1:11" x14ac:dyDescent="0.25">
      <c r="A10" t="s">
        <v>198</v>
      </c>
      <c r="B10" s="88">
        <v>42.3</v>
      </c>
      <c r="C10" s="88">
        <v>48.4</v>
      </c>
      <c r="D10" s="88">
        <v>29.7</v>
      </c>
      <c r="E10" s="88">
        <v>24</v>
      </c>
      <c r="F10" s="88">
        <v>57</v>
      </c>
      <c r="G10" s="88">
        <v>68.7</v>
      </c>
      <c r="H10" s="88">
        <v>62.9</v>
      </c>
      <c r="I10" s="88">
        <v>70.099999999999994</v>
      </c>
      <c r="J10" s="88">
        <v>62.7</v>
      </c>
      <c r="K10" s="88">
        <v>60.9</v>
      </c>
    </row>
    <row r="13" spans="1:11" x14ac:dyDescent="0.25">
      <c r="A13" s="15" t="s">
        <v>503</v>
      </c>
    </row>
  </sheetData>
  <mergeCells count="2">
    <mergeCell ref="B7:F7"/>
    <mergeCell ref="G7:K7"/>
  </mergeCells>
  <hyperlinks>
    <hyperlink ref="A4" location="Forside!A1" display="Forside"/>
  </hyperlinks>
  <pageMargins left="0.7" right="0.7" top="0.75" bottom="0.75" header="0.3" footer="0.3"/>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7"/>
  <sheetViews>
    <sheetView workbookViewId="0">
      <selection activeCell="A23" sqref="A23"/>
    </sheetView>
  </sheetViews>
  <sheetFormatPr defaultRowHeight="15" x14ac:dyDescent="0.25"/>
  <cols>
    <col min="1" max="1" width="38.5703125" customWidth="1"/>
    <col min="2" max="2" width="9.140625" bestFit="1" customWidth="1"/>
    <col min="3" max="11" width="10.140625" bestFit="1" customWidth="1"/>
  </cols>
  <sheetData>
    <row r="1" spans="1:11" s="51" customFormat="1" x14ac:dyDescent="0.25">
      <c r="A1" s="50"/>
    </row>
    <row r="2" spans="1:11" s="48" customFormat="1" ht="23.25" x14ac:dyDescent="0.35">
      <c r="A2" s="52" t="s">
        <v>284</v>
      </c>
    </row>
    <row r="3" spans="1:11" s="51" customFormat="1" x14ac:dyDescent="0.25">
      <c r="A3" s="50"/>
    </row>
    <row r="4" spans="1:11" s="51" customFormat="1" ht="18.75" x14ac:dyDescent="0.3">
      <c r="A4" s="53" t="s">
        <v>81</v>
      </c>
    </row>
    <row r="5" spans="1:11" s="51" customFormat="1" x14ac:dyDescent="0.25">
      <c r="A5" s="50"/>
    </row>
    <row r="6" spans="1:11" s="51" customFormat="1" x14ac:dyDescent="0.25">
      <c r="A6" s="50"/>
    </row>
    <row r="7" spans="1:11" x14ac:dyDescent="0.25">
      <c r="A7" s="18"/>
      <c r="B7" s="148" t="s">
        <v>276</v>
      </c>
      <c r="C7" s="148"/>
      <c r="D7" s="148"/>
      <c r="E7" s="148"/>
      <c r="F7" s="148"/>
      <c r="G7" s="148" t="s">
        <v>277</v>
      </c>
      <c r="H7" s="148"/>
      <c r="I7" s="148"/>
      <c r="J7" s="148"/>
      <c r="K7" s="148"/>
    </row>
    <row r="8" spans="1:11" x14ac:dyDescent="0.25">
      <c r="A8" s="18" t="s">
        <v>273</v>
      </c>
      <c r="B8" s="94">
        <v>1999</v>
      </c>
      <c r="C8" s="94">
        <v>2004</v>
      </c>
      <c r="D8" s="94">
        <v>2009</v>
      </c>
      <c r="E8" s="94">
        <v>2014</v>
      </c>
      <c r="F8" s="94">
        <v>2019</v>
      </c>
      <c r="G8" s="94">
        <v>1999</v>
      </c>
      <c r="H8" s="94">
        <v>2004</v>
      </c>
      <c r="I8" s="94">
        <v>2009</v>
      </c>
      <c r="J8" s="94">
        <v>2014</v>
      </c>
      <c r="K8" s="94">
        <v>2019</v>
      </c>
    </row>
    <row r="9" spans="1:11" x14ac:dyDescent="0.25">
      <c r="A9" t="s">
        <v>278</v>
      </c>
      <c r="B9" s="89">
        <v>22.5</v>
      </c>
      <c r="C9" s="89">
        <v>31.7</v>
      </c>
      <c r="D9" s="89">
        <v>15.8</v>
      </c>
      <c r="E9" s="89">
        <v>13.5</v>
      </c>
      <c r="F9" s="89">
        <v>35.6</v>
      </c>
      <c r="G9" s="89">
        <v>30.1</v>
      </c>
      <c r="H9" s="89">
        <v>46.9</v>
      </c>
      <c r="I9" s="89">
        <v>29.2</v>
      </c>
      <c r="J9" s="89">
        <v>51.4</v>
      </c>
      <c r="K9" s="89">
        <v>43.4</v>
      </c>
    </row>
    <row r="10" spans="1:11" x14ac:dyDescent="0.25">
      <c r="A10" t="s">
        <v>279</v>
      </c>
      <c r="B10" s="90">
        <v>15.3</v>
      </c>
      <c r="C10" s="90">
        <v>13.2</v>
      </c>
      <c r="D10" s="90">
        <v>36.6</v>
      </c>
      <c r="E10" s="90">
        <v>20.8</v>
      </c>
      <c r="F10" s="90">
        <v>23.7</v>
      </c>
      <c r="G10" s="90">
        <v>19.399999999999999</v>
      </c>
      <c r="H10" s="90">
        <v>10.7</v>
      </c>
      <c r="I10" s="90">
        <v>8.1</v>
      </c>
      <c r="J10" s="90">
        <v>15.4</v>
      </c>
      <c r="K10" s="90">
        <v>16.600000000000001</v>
      </c>
    </row>
    <row r="11" spans="1:11" x14ac:dyDescent="0.25">
      <c r="A11" t="s">
        <v>280</v>
      </c>
      <c r="B11" s="90">
        <v>33.4</v>
      </c>
      <c r="C11" s="90">
        <v>26.4</v>
      </c>
      <c r="D11" s="90">
        <v>25.8</v>
      </c>
      <c r="E11" s="90">
        <v>35.6</v>
      </c>
      <c r="F11" s="90">
        <v>20.8</v>
      </c>
      <c r="G11" s="90">
        <v>31.7</v>
      </c>
      <c r="H11" s="90">
        <v>19.899999999999999</v>
      </c>
      <c r="I11" s="90">
        <v>41.2</v>
      </c>
      <c r="J11" s="90">
        <v>19.600000000000001</v>
      </c>
      <c r="K11" s="90">
        <v>22</v>
      </c>
    </row>
    <row r="12" spans="1:11" x14ac:dyDescent="0.25">
      <c r="A12" t="s">
        <v>281</v>
      </c>
      <c r="B12" s="90">
        <v>23.9</v>
      </c>
      <c r="C12" s="90">
        <v>24.8</v>
      </c>
      <c r="D12" s="90">
        <v>18.100000000000001</v>
      </c>
      <c r="E12" s="90">
        <v>27.1</v>
      </c>
      <c r="F12" s="90">
        <v>17.3</v>
      </c>
      <c r="G12" s="90">
        <v>13.9</v>
      </c>
      <c r="H12" s="90">
        <v>20.2</v>
      </c>
      <c r="I12" s="90">
        <v>18.3</v>
      </c>
      <c r="J12" s="90">
        <v>12</v>
      </c>
      <c r="K12" s="90">
        <v>15.1</v>
      </c>
    </row>
    <row r="13" spans="1:11" x14ac:dyDescent="0.25">
      <c r="A13" t="s">
        <v>282</v>
      </c>
      <c r="B13" s="90">
        <v>5</v>
      </c>
      <c r="C13" s="90">
        <v>3.9</v>
      </c>
      <c r="D13" s="90">
        <v>3.8</v>
      </c>
      <c r="E13" s="90">
        <v>3</v>
      </c>
      <c r="F13" s="90">
        <v>2.7</v>
      </c>
      <c r="G13" s="90">
        <v>4.9000000000000004</v>
      </c>
      <c r="H13" s="90">
        <v>2.4</v>
      </c>
      <c r="I13" s="90">
        <v>3.2</v>
      </c>
      <c r="J13" s="90">
        <v>1.6</v>
      </c>
      <c r="K13" s="90">
        <v>2.9</v>
      </c>
    </row>
    <row r="14" spans="1:11" x14ac:dyDescent="0.25">
      <c r="A14" t="s">
        <v>283</v>
      </c>
      <c r="B14" s="5">
        <v>27</v>
      </c>
      <c r="C14" s="5">
        <v>26</v>
      </c>
      <c r="D14" s="5">
        <v>26</v>
      </c>
      <c r="E14" s="5">
        <v>29</v>
      </c>
      <c r="F14" s="5">
        <v>23</v>
      </c>
      <c r="G14" s="5">
        <v>24</v>
      </c>
      <c r="H14" s="5">
        <v>21</v>
      </c>
      <c r="I14" s="5">
        <v>25</v>
      </c>
      <c r="J14" s="5">
        <v>18</v>
      </c>
      <c r="K14" s="5">
        <v>21</v>
      </c>
    </row>
    <row r="17" spans="1:1" x14ac:dyDescent="0.25">
      <c r="A17" s="15" t="s">
        <v>503</v>
      </c>
    </row>
  </sheetData>
  <mergeCells count="2">
    <mergeCell ref="B7:F7"/>
    <mergeCell ref="G7:K7"/>
  </mergeCells>
  <hyperlinks>
    <hyperlink ref="A4" location="Forside!A1" display="Forside"/>
  </hyperlinks>
  <pageMargins left="0.7" right="0.7" top="0.75" bottom="0.75" header="0.3" footer="0.3"/>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workbookViewId="0">
      <selection activeCell="B20" sqref="B20"/>
    </sheetView>
  </sheetViews>
  <sheetFormatPr defaultRowHeight="15" x14ac:dyDescent="0.25"/>
  <cols>
    <col min="1" max="1" width="28.7109375" customWidth="1"/>
    <col min="2" max="2" width="23.85546875" bestFit="1" customWidth="1"/>
    <col min="3" max="3" width="29.140625" customWidth="1"/>
  </cols>
  <sheetData>
    <row r="1" spans="1:4" s="51" customFormat="1" x14ac:dyDescent="0.25">
      <c r="A1" s="50"/>
    </row>
    <row r="2" spans="1:4" s="48" customFormat="1" ht="23.25" x14ac:dyDescent="0.35">
      <c r="A2" s="52" t="s">
        <v>308</v>
      </c>
    </row>
    <row r="3" spans="1:4" s="51" customFormat="1" x14ac:dyDescent="0.25">
      <c r="A3" s="50"/>
    </row>
    <row r="4" spans="1:4" s="51" customFormat="1" ht="18.75" x14ac:dyDescent="0.3">
      <c r="A4" s="53" t="s">
        <v>81</v>
      </c>
    </row>
    <row r="5" spans="1:4" s="51" customFormat="1" x14ac:dyDescent="0.25">
      <c r="A5" s="50"/>
    </row>
    <row r="6" spans="1:4" x14ac:dyDescent="0.25">
      <c r="A6" t="s">
        <v>186</v>
      </c>
      <c r="B6" t="s">
        <v>309</v>
      </c>
    </row>
    <row r="7" spans="1:4" x14ac:dyDescent="0.25">
      <c r="A7" t="s">
        <v>1</v>
      </c>
      <c r="B7" s="3">
        <v>79600</v>
      </c>
      <c r="C7" s="3"/>
    </row>
    <row r="8" spans="1:4" x14ac:dyDescent="0.25">
      <c r="A8" t="s">
        <v>2</v>
      </c>
      <c r="B8" s="3">
        <v>-128900</v>
      </c>
      <c r="C8" s="3"/>
    </row>
    <row r="9" spans="1:4" x14ac:dyDescent="0.25">
      <c r="A9" t="s">
        <v>3</v>
      </c>
      <c r="B9" s="3">
        <v>-155700</v>
      </c>
    </row>
    <row r="10" spans="1:4" x14ac:dyDescent="0.25">
      <c r="A10" t="s">
        <v>4</v>
      </c>
      <c r="B10" s="3">
        <v>-197200</v>
      </c>
    </row>
    <row r="13" spans="1:4" ht="32.25" customHeight="1" x14ac:dyDescent="0.25">
      <c r="A13" s="145" t="s">
        <v>310</v>
      </c>
      <c r="B13" s="145"/>
      <c r="C13" s="145"/>
      <c r="D13" s="11"/>
    </row>
    <row r="14" spans="1:4" x14ac:dyDescent="0.25">
      <c r="A14" s="15" t="s">
        <v>84</v>
      </c>
    </row>
  </sheetData>
  <mergeCells count="1">
    <mergeCell ref="A13:C13"/>
  </mergeCells>
  <hyperlinks>
    <hyperlink ref="A4" location="Forside!A1" display="Forside"/>
  </hyperlinks>
  <pageMargins left="0.7" right="0.7" top="0.75" bottom="0.75" header="0.3" footer="0.3"/>
  <pageSetup paperSize="9" orientation="portrait" r:id="rId1"/>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D14"/>
  <sheetViews>
    <sheetView workbookViewId="0">
      <selection activeCell="B9" sqref="B9"/>
    </sheetView>
  </sheetViews>
  <sheetFormatPr defaultRowHeight="15" x14ac:dyDescent="0.25"/>
  <cols>
    <col min="1" max="1" width="21.85546875" customWidth="1"/>
    <col min="2" max="2" width="20.140625" bestFit="1" customWidth="1"/>
  </cols>
  <sheetData>
    <row r="1" spans="1:160" s="51" customFormat="1" x14ac:dyDescent="0.25">
      <c r="A1" s="50"/>
    </row>
    <row r="2" spans="1:160" s="48" customFormat="1" ht="23.25" x14ac:dyDescent="0.35">
      <c r="A2" s="52" t="s">
        <v>320</v>
      </c>
    </row>
    <row r="3" spans="1:160" s="51" customFormat="1" x14ac:dyDescent="0.25">
      <c r="A3" s="50"/>
    </row>
    <row r="4" spans="1:160" s="51" customFormat="1" ht="18.75" x14ac:dyDescent="0.3">
      <c r="A4" s="53" t="s">
        <v>81</v>
      </c>
    </row>
    <row r="5" spans="1:160" s="51" customFormat="1" x14ac:dyDescent="0.25">
      <c r="A5" s="50"/>
    </row>
    <row r="6" spans="1:160" x14ac:dyDescent="0.25">
      <c r="A6" s="18" t="s">
        <v>273</v>
      </c>
      <c r="B6" s="135" t="s">
        <v>197</v>
      </c>
      <c r="C6" s="135" t="s">
        <v>198</v>
      </c>
      <c r="D6" s="135" t="s">
        <v>299</v>
      </c>
      <c r="E6" s="18"/>
      <c r="F6" s="18"/>
      <c r="G6" s="19"/>
      <c r="H6" s="18"/>
      <c r="I6" s="18"/>
      <c r="J6" s="18"/>
      <c r="K6" s="18"/>
      <c r="L6" s="18"/>
      <c r="M6" s="18"/>
      <c r="N6" s="18"/>
      <c r="O6" s="18"/>
      <c r="P6" s="18"/>
      <c r="Q6" s="18"/>
      <c r="R6" s="18"/>
      <c r="S6" s="19"/>
      <c r="T6" s="18"/>
      <c r="U6" s="18"/>
      <c r="V6" s="18"/>
      <c r="W6" s="18"/>
      <c r="X6" s="18"/>
      <c r="Y6" s="18"/>
      <c r="Z6" s="18"/>
      <c r="AA6" s="18"/>
      <c r="AB6" s="18"/>
      <c r="AC6" s="18"/>
      <c r="AD6" s="18"/>
      <c r="AE6" s="18"/>
      <c r="AF6" s="18"/>
      <c r="AG6" s="18"/>
      <c r="AH6" s="18"/>
      <c r="AI6" s="18"/>
      <c r="AJ6" s="18"/>
      <c r="AK6" s="18"/>
      <c r="AL6" s="18"/>
      <c r="AM6" s="18"/>
      <c r="AN6" s="18"/>
      <c r="AO6" s="18"/>
      <c r="AP6" s="18"/>
      <c r="AQ6" s="18"/>
      <c r="AR6" s="18"/>
      <c r="AS6" s="18"/>
      <c r="AT6" s="18"/>
      <c r="AU6" s="18"/>
      <c r="AV6" s="18"/>
      <c r="AW6" s="18"/>
      <c r="AX6" s="18"/>
      <c r="AY6" s="18"/>
      <c r="AZ6" s="18"/>
      <c r="BA6" s="18"/>
      <c r="BB6" s="18"/>
      <c r="BC6" s="18"/>
      <c r="BD6" s="18"/>
      <c r="BE6" s="18"/>
      <c r="BF6" s="18"/>
      <c r="BG6" s="18"/>
      <c r="BH6" s="18"/>
      <c r="BI6" s="18"/>
      <c r="BJ6" s="18"/>
      <c r="BK6" s="18"/>
      <c r="BL6" s="18"/>
      <c r="BM6" s="18"/>
      <c r="BN6" s="18"/>
      <c r="BO6" s="18"/>
      <c r="BP6" s="18"/>
      <c r="BQ6" s="18"/>
      <c r="BR6" s="18"/>
      <c r="BS6" s="18"/>
      <c r="BT6" s="18"/>
      <c r="BU6" s="18"/>
      <c r="BV6" s="18"/>
      <c r="BW6" s="18"/>
      <c r="BX6" s="18"/>
      <c r="BY6" s="18"/>
      <c r="BZ6" s="18"/>
      <c r="CA6" s="18"/>
      <c r="CB6" s="18"/>
      <c r="CC6" s="18"/>
      <c r="CD6" s="18"/>
      <c r="CE6" s="18"/>
      <c r="CF6" s="18"/>
      <c r="CG6" s="18"/>
      <c r="CH6" s="18"/>
      <c r="CI6" s="18"/>
      <c r="CJ6" s="18"/>
      <c r="CK6" s="18"/>
      <c r="CL6" s="18"/>
      <c r="CM6" s="18"/>
      <c r="CN6" s="18"/>
      <c r="CO6" s="18"/>
      <c r="CP6" s="18"/>
      <c r="CQ6" s="18"/>
      <c r="CR6" s="18"/>
      <c r="CS6" s="18"/>
      <c r="CT6" s="18"/>
      <c r="CU6" s="18"/>
      <c r="CV6" s="18"/>
      <c r="CW6" s="18"/>
      <c r="CX6" s="18"/>
      <c r="CY6" s="18"/>
      <c r="CZ6" s="18"/>
      <c r="DA6" s="18"/>
      <c r="DB6" s="18"/>
      <c r="DC6" s="18"/>
      <c r="DD6" s="18"/>
      <c r="DE6" s="18"/>
      <c r="DF6" s="18"/>
      <c r="DG6" s="18"/>
      <c r="DH6" s="18"/>
      <c r="DI6" s="18"/>
      <c r="DJ6" s="18"/>
      <c r="DK6" s="18"/>
      <c r="DL6" s="18"/>
      <c r="DM6" s="18"/>
      <c r="DN6" s="18"/>
      <c r="DO6" s="18"/>
      <c r="DP6" s="18"/>
      <c r="DQ6" s="18"/>
      <c r="DR6" s="18"/>
      <c r="DS6" s="18"/>
      <c r="DT6" s="18"/>
      <c r="DU6" s="18"/>
      <c r="DV6" s="18"/>
      <c r="DW6" s="18"/>
      <c r="DX6" s="18"/>
      <c r="DY6" s="18"/>
      <c r="DZ6" s="18"/>
      <c r="EA6" s="18"/>
      <c r="EB6" s="18"/>
      <c r="EC6" s="18"/>
      <c r="ED6" s="18"/>
      <c r="EE6" s="18"/>
      <c r="EF6" s="18"/>
      <c r="EG6" s="18"/>
      <c r="EH6" s="18"/>
      <c r="EI6" s="18"/>
      <c r="EJ6" s="18"/>
      <c r="EK6" s="18"/>
      <c r="EL6" s="18"/>
      <c r="EM6" s="18"/>
      <c r="EN6" s="18"/>
      <c r="EO6" s="18"/>
      <c r="EP6" s="18"/>
      <c r="EQ6" s="18"/>
      <c r="ER6" s="18"/>
      <c r="ES6" s="18"/>
      <c r="ET6" s="18"/>
      <c r="EU6" s="18"/>
      <c r="EV6" s="18"/>
      <c r="EW6" s="18"/>
      <c r="EX6" s="18"/>
      <c r="EY6" s="18"/>
      <c r="EZ6" s="18"/>
      <c r="FA6" s="18"/>
      <c r="FB6" s="18"/>
      <c r="FC6" s="18"/>
      <c r="FD6" s="18"/>
    </row>
    <row r="7" spans="1:160" x14ac:dyDescent="0.25">
      <c r="A7" t="s">
        <v>1</v>
      </c>
      <c r="B7" s="140">
        <v>46.4</v>
      </c>
      <c r="C7" s="140">
        <v>10.3</v>
      </c>
      <c r="D7" s="140">
        <v>26.3</v>
      </c>
    </row>
    <row r="8" spans="1:160" x14ac:dyDescent="0.25">
      <c r="A8" t="s">
        <v>2</v>
      </c>
      <c r="B8" s="140">
        <v>25.2</v>
      </c>
      <c r="C8" s="140">
        <v>32.6</v>
      </c>
      <c r="D8" s="140">
        <v>29.3</v>
      </c>
    </row>
    <row r="9" spans="1:160" x14ac:dyDescent="0.25">
      <c r="A9" t="s">
        <v>3</v>
      </c>
      <c r="B9" s="140">
        <v>10.3</v>
      </c>
      <c r="C9" s="140">
        <v>13.2</v>
      </c>
      <c r="D9" s="140">
        <v>11.9</v>
      </c>
    </row>
    <row r="10" spans="1:160" x14ac:dyDescent="0.25">
      <c r="A10" t="s">
        <v>319</v>
      </c>
      <c r="B10" s="140">
        <v>18.100000000000001</v>
      </c>
      <c r="C10" s="140">
        <v>43.9</v>
      </c>
      <c r="D10" s="140">
        <v>32.5</v>
      </c>
    </row>
    <row r="13" spans="1:160" ht="81.75" customHeight="1" x14ac:dyDescent="0.25">
      <c r="A13" s="158" t="s">
        <v>505</v>
      </c>
      <c r="B13" s="158"/>
      <c r="C13" s="158"/>
      <c r="D13" s="158"/>
    </row>
    <row r="14" spans="1:160" x14ac:dyDescent="0.25">
      <c r="A14" s="151" t="s">
        <v>82</v>
      </c>
      <c r="B14" s="151"/>
      <c r="C14" s="151"/>
      <c r="D14" s="151"/>
    </row>
  </sheetData>
  <mergeCells count="2">
    <mergeCell ref="A13:D13"/>
    <mergeCell ref="A14:D14"/>
  </mergeCells>
  <hyperlinks>
    <hyperlink ref="A4" location="Forside!A1" display="Forside"/>
  </hyperlinks>
  <pageMargins left="0.7" right="0.7" top="0.75" bottom="0.75" header="0.3" footer="0.3"/>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D15"/>
  <sheetViews>
    <sheetView topLeftCell="BD1" workbookViewId="0">
      <selection activeCell="BX35" sqref="BX35"/>
    </sheetView>
  </sheetViews>
  <sheetFormatPr defaultRowHeight="15" x14ac:dyDescent="0.25"/>
  <cols>
    <col min="1" max="1" width="25.7109375" customWidth="1"/>
    <col min="2" max="2" width="20.5703125" bestFit="1" customWidth="1"/>
    <col min="3" max="22" width="11.7109375" bestFit="1" customWidth="1"/>
    <col min="23" max="27" width="11.5703125" bestFit="1" customWidth="1"/>
    <col min="28" max="28" width="11.42578125" bestFit="1" customWidth="1"/>
    <col min="29" max="36" width="11.5703125" bestFit="1" customWidth="1"/>
    <col min="37" max="37" width="11.42578125" bestFit="1" customWidth="1"/>
    <col min="38" max="38" width="11.5703125" bestFit="1" customWidth="1"/>
    <col min="39" max="43" width="11.42578125" bestFit="1" customWidth="1"/>
    <col min="44" max="44" width="11.5703125" bestFit="1" customWidth="1"/>
    <col min="45" max="47" width="11.42578125" bestFit="1" customWidth="1"/>
    <col min="48" max="48" width="11.5703125" bestFit="1" customWidth="1"/>
    <col min="49" max="49" width="11.42578125" bestFit="1" customWidth="1"/>
    <col min="50" max="53" width="11.5703125" bestFit="1" customWidth="1"/>
    <col min="54" max="54" width="11.42578125" bestFit="1" customWidth="1"/>
    <col min="55" max="56" width="11.5703125" bestFit="1" customWidth="1"/>
    <col min="57" max="69" width="11.7109375" bestFit="1" customWidth="1"/>
  </cols>
  <sheetData>
    <row r="1" spans="1:160" s="51" customFormat="1" x14ac:dyDescent="0.25">
      <c r="A1" s="50"/>
    </row>
    <row r="2" spans="1:160" s="48" customFormat="1" ht="23.25" x14ac:dyDescent="0.35">
      <c r="A2" s="52" t="s">
        <v>321</v>
      </c>
    </row>
    <row r="3" spans="1:160" s="51" customFormat="1" x14ac:dyDescent="0.25">
      <c r="A3" s="50"/>
    </row>
    <row r="4" spans="1:160" s="51" customFormat="1" ht="18.75" x14ac:dyDescent="0.3">
      <c r="A4" s="53" t="s">
        <v>81</v>
      </c>
    </row>
    <row r="5" spans="1:160" s="51" customFormat="1" x14ac:dyDescent="0.25">
      <c r="A5" s="50"/>
    </row>
    <row r="6" spans="1:160" x14ac:dyDescent="0.25">
      <c r="B6" s="148" t="s">
        <v>222</v>
      </c>
      <c r="C6" s="148"/>
      <c r="D6" s="148"/>
      <c r="E6" s="148"/>
      <c r="F6" s="148"/>
      <c r="G6" s="148"/>
      <c r="H6" s="148"/>
      <c r="I6" s="148"/>
      <c r="J6" s="148"/>
      <c r="K6" s="148"/>
      <c r="L6" s="148"/>
      <c r="M6" s="148"/>
      <c r="N6" s="148"/>
      <c r="O6" s="148"/>
      <c r="P6" s="148"/>
      <c r="Q6" s="148"/>
      <c r="R6" s="148"/>
      <c r="S6" s="148"/>
      <c r="T6" s="148"/>
      <c r="U6" s="148"/>
      <c r="V6" s="148"/>
      <c r="W6" s="148"/>
      <c r="X6" s="148"/>
      <c r="Y6" s="148"/>
      <c r="Z6" s="148"/>
      <c r="AA6" s="148"/>
      <c r="AB6" s="148"/>
      <c r="AC6" s="148"/>
      <c r="AD6" s="148"/>
      <c r="AE6" s="148"/>
      <c r="AF6" s="148"/>
      <c r="AG6" s="148"/>
      <c r="AH6" s="148"/>
      <c r="AI6" s="148"/>
      <c r="AJ6" s="148"/>
      <c r="AK6" s="148"/>
      <c r="AL6" s="148"/>
      <c r="AM6" s="148"/>
      <c r="AN6" s="148"/>
      <c r="AO6" s="148"/>
      <c r="AP6" s="148"/>
      <c r="AQ6" s="148"/>
      <c r="AR6" s="148"/>
      <c r="AS6" s="148"/>
      <c r="AT6" s="148"/>
      <c r="AU6" s="148"/>
      <c r="AV6" s="148"/>
      <c r="AW6" s="148"/>
      <c r="AX6" s="148"/>
      <c r="AY6" s="148"/>
      <c r="AZ6" s="148"/>
      <c r="BA6" s="148"/>
      <c r="BB6" s="148"/>
      <c r="BC6" s="148"/>
      <c r="BD6" s="148"/>
      <c r="BE6" s="148"/>
      <c r="BF6" s="148"/>
      <c r="BG6" s="148"/>
      <c r="BH6" s="148"/>
      <c r="BI6" s="148"/>
      <c r="BJ6" s="148"/>
      <c r="BK6" s="148"/>
      <c r="BL6" s="148"/>
      <c r="BM6" s="148"/>
      <c r="BN6" s="148"/>
      <c r="BO6" s="148"/>
      <c r="BP6" s="148"/>
      <c r="BQ6" s="148"/>
    </row>
    <row r="7" spans="1:160" x14ac:dyDescent="0.25">
      <c r="A7" s="18" t="s">
        <v>186</v>
      </c>
      <c r="B7">
        <v>3</v>
      </c>
      <c r="C7">
        <v>4</v>
      </c>
      <c r="D7">
        <v>5</v>
      </c>
      <c r="E7">
        <v>6</v>
      </c>
      <c r="F7">
        <v>7</v>
      </c>
      <c r="G7">
        <v>8</v>
      </c>
      <c r="H7">
        <v>9</v>
      </c>
      <c r="I7">
        <v>10</v>
      </c>
      <c r="J7">
        <v>11</v>
      </c>
      <c r="K7">
        <v>12</v>
      </c>
      <c r="L7">
        <v>13</v>
      </c>
      <c r="M7">
        <v>14</v>
      </c>
      <c r="N7">
        <v>15</v>
      </c>
      <c r="O7">
        <v>16</v>
      </c>
      <c r="P7">
        <v>17</v>
      </c>
      <c r="Q7">
        <v>18</v>
      </c>
      <c r="R7">
        <v>19</v>
      </c>
      <c r="S7">
        <v>20</v>
      </c>
      <c r="T7">
        <v>21</v>
      </c>
      <c r="U7">
        <v>22</v>
      </c>
      <c r="V7">
        <v>23</v>
      </c>
      <c r="W7">
        <v>24</v>
      </c>
      <c r="X7">
        <v>25</v>
      </c>
      <c r="Y7">
        <v>26</v>
      </c>
      <c r="Z7">
        <v>27</v>
      </c>
      <c r="AA7">
        <v>28</v>
      </c>
      <c r="AB7">
        <v>29</v>
      </c>
      <c r="AC7">
        <v>30</v>
      </c>
      <c r="AD7">
        <v>31</v>
      </c>
      <c r="AE7">
        <v>32</v>
      </c>
      <c r="AF7">
        <v>33</v>
      </c>
      <c r="AG7">
        <v>34</v>
      </c>
      <c r="AH7">
        <v>35</v>
      </c>
      <c r="AI7">
        <v>36</v>
      </c>
      <c r="AJ7">
        <v>37</v>
      </c>
      <c r="AK7">
        <v>38</v>
      </c>
      <c r="AL7">
        <v>39</v>
      </c>
      <c r="AM7">
        <v>40</v>
      </c>
      <c r="AN7">
        <v>41</v>
      </c>
      <c r="AO7">
        <v>42</v>
      </c>
      <c r="AP7">
        <v>43</v>
      </c>
      <c r="AQ7">
        <v>44</v>
      </c>
      <c r="AR7">
        <v>45</v>
      </c>
      <c r="AS7">
        <v>46</v>
      </c>
      <c r="AT7">
        <v>47</v>
      </c>
      <c r="AU7">
        <v>48</v>
      </c>
      <c r="AV7">
        <v>49</v>
      </c>
      <c r="AW7">
        <v>50</v>
      </c>
      <c r="AX7">
        <v>51</v>
      </c>
      <c r="AY7">
        <v>52</v>
      </c>
      <c r="AZ7">
        <v>53</v>
      </c>
      <c r="BA7">
        <v>54</v>
      </c>
      <c r="BB7">
        <v>55</v>
      </c>
      <c r="BC7">
        <v>56</v>
      </c>
      <c r="BD7">
        <v>57</v>
      </c>
      <c r="BE7">
        <v>58</v>
      </c>
      <c r="BF7">
        <v>59</v>
      </c>
      <c r="BG7">
        <v>60</v>
      </c>
      <c r="BH7">
        <v>61</v>
      </c>
      <c r="BI7">
        <v>62</v>
      </c>
      <c r="BJ7">
        <v>63</v>
      </c>
      <c r="BK7">
        <v>64</v>
      </c>
      <c r="BL7">
        <v>65</v>
      </c>
      <c r="BM7">
        <v>66</v>
      </c>
      <c r="BN7">
        <v>67</v>
      </c>
      <c r="BO7">
        <v>68</v>
      </c>
      <c r="BP7">
        <v>69</v>
      </c>
      <c r="BQ7">
        <v>70</v>
      </c>
      <c r="BR7" s="18"/>
      <c r="BS7" s="18"/>
      <c r="BT7" s="18"/>
      <c r="BU7" s="18"/>
      <c r="BV7" s="18"/>
      <c r="BW7" s="18"/>
      <c r="BX7" s="18"/>
      <c r="BY7" s="18"/>
      <c r="BZ7" s="18"/>
      <c r="CA7" s="18"/>
      <c r="CB7" s="18"/>
      <c r="CC7" s="18"/>
      <c r="CD7" s="18"/>
      <c r="CE7" s="18"/>
      <c r="CF7" s="18"/>
      <c r="CG7" s="18"/>
      <c r="CH7" s="18"/>
      <c r="CI7" s="18"/>
      <c r="CJ7" s="18"/>
      <c r="CK7" s="18"/>
      <c r="CL7" s="18"/>
      <c r="CM7" s="18"/>
      <c r="CN7" s="18"/>
      <c r="CO7" s="18"/>
      <c r="CP7" s="18"/>
      <c r="CQ7" s="18"/>
      <c r="CR7" s="18"/>
      <c r="CS7" s="18"/>
      <c r="CT7" s="18"/>
      <c r="CU7" s="18"/>
      <c r="CV7" s="18"/>
      <c r="CW7" s="18"/>
      <c r="CX7" s="18"/>
      <c r="CY7" s="18"/>
      <c r="CZ7" s="18"/>
      <c r="DA7" s="18"/>
      <c r="DB7" s="18"/>
      <c r="DC7" s="18"/>
      <c r="DD7" s="18"/>
      <c r="DE7" s="18"/>
      <c r="DF7" s="18"/>
      <c r="DG7" s="18"/>
      <c r="DH7" s="18"/>
      <c r="DI7" s="18"/>
      <c r="DJ7" s="18"/>
      <c r="DK7" s="18"/>
      <c r="DL7" s="18"/>
      <c r="DM7" s="18"/>
      <c r="DN7" s="18"/>
      <c r="DO7" s="18"/>
      <c r="DP7" s="18"/>
      <c r="DQ7" s="18"/>
      <c r="DR7" s="18"/>
      <c r="DS7" s="18"/>
      <c r="DT7" s="18"/>
      <c r="DU7" s="18"/>
      <c r="DV7" s="18"/>
      <c r="DW7" s="18"/>
      <c r="DX7" s="18"/>
      <c r="DY7" s="18"/>
      <c r="DZ7" s="18"/>
      <c r="EA7" s="18"/>
      <c r="EB7" s="18"/>
      <c r="EC7" s="18"/>
      <c r="ED7" s="18"/>
      <c r="EE7" s="18"/>
      <c r="EF7" s="18"/>
      <c r="EG7" s="18"/>
      <c r="EH7" s="18"/>
      <c r="EI7" s="18"/>
      <c r="EJ7" s="18"/>
      <c r="EK7" s="18"/>
      <c r="EL7" s="18"/>
      <c r="EM7" s="18"/>
      <c r="EN7" s="18"/>
      <c r="EO7" s="18"/>
      <c r="EP7" s="18"/>
      <c r="EQ7" s="18"/>
      <c r="ER7" s="18"/>
      <c r="ES7" s="18"/>
      <c r="ET7" s="18"/>
      <c r="EU7" s="18"/>
      <c r="EV7" s="18"/>
      <c r="EW7" s="18"/>
      <c r="EX7" s="18"/>
      <c r="EY7" s="18"/>
      <c r="EZ7" s="18"/>
      <c r="FA7" s="18"/>
      <c r="FB7" s="18"/>
      <c r="FC7" s="18"/>
      <c r="FD7" s="18"/>
    </row>
    <row r="8" spans="1:160" x14ac:dyDescent="0.25">
      <c r="A8" t="s">
        <v>322</v>
      </c>
      <c r="B8" s="3">
        <v>-177100</v>
      </c>
      <c r="C8" s="3">
        <v>-167900</v>
      </c>
      <c r="D8" s="3">
        <v>-165700</v>
      </c>
      <c r="E8" s="3">
        <v>-163400</v>
      </c>
      <c r="F8" s="3">
        <v>-180400</v>
      </c>
      <c r="G8" s="3">
        <v>-187100</v>
      </c>
      <c r="H8" s="3">
        <v>-181000</v>
      </c>
      <c r="I8" s="3">
        <v>-179000</v>
      </c>
      <c r="J8" s="3">
        <v>-194100</v>
      </c>
      <c r="K8" s="3">
        <v>-178800</v>
      </c>
      <c r="L8" s="3">
        <v>-181700</v>
      </c>
      <c r="M8" s="3">
        <v>-201600</v>
      </c>
      <c r="N8" s="3">
        <v>-205500</v>
      </c>
      <c r="O8" s="3">
        <v>-231300</v>
      </c>
      <c r="P8" s="3">
        <v>-255700</v>
      </c>
      <c r="Q8" s="3">
        <v>-229900</v>
      </c>
      <c r="R8" s="3">
        <v>-173000</v>
      </c>
      <c r="S8" s="3">
        <v>-136400</v>
      </c>
      <c r="T8" s="3">
        <v>-117900</v>
      </c>
      <c r="U8" s="3">
        <v>-110100</v>
      </c>
      <c r="V8" s="3">
        <v>-100300</v>
      </c>
      <c r="W8" s="3">
        <v>-79600</v>
      </c>
      <c r="X8" s="3">
        <v>-57900</v>
      </c>
      <c r="Y8" s="3">
        <v>-51200</v>
      </c>
      <c r="Z8" s="3">
        <v>-47000</v>
      </c>
      <c r="AA8" s="3">
        <v>-22300</v>
      </c>
      <c r="AB8" s="3">
        <v>-31000</v>
      </c>
      <c r="AC8" s="3">
        <v>-9600</v>
      </c>
      <c r="AD8" s="3">
        <v>-13200</v>
      </c>
      <c r="AE8" s="3">
        <v>-13900</v>
      </c>
      <c r="AF8" s="3">
        <v>-17700</v>
      </c>
      <c r="AG8" s="3">
        <v>-22500</v>
      </c>
      <c r="AH8" s="3">
        <v>-20800</v>
      </c>
      <c r="AI8" s="3">
        <v>-15000</v>
      </c>
      <c r="AJ8" s="3">
        <v>-29000</v>
      </c>
      <c r="AK8" s="3">
        <v>-45100</v>
      </c>
      <c r="AL8" s="3">
        <v>-19600</v>
      </c>
      <c r="AM8" s="3">
        <v>-42900</v>
      </c>
      <c r="AN8" s="3">
        <v>-25900</v>
      </c>
      <c r="AO8" s="3">
        <v>-47300</v>
      </c>
      <c r="AP8" s="3">
        <v>-44400</v>
      </c>
      <c r="AQ8" s="3">
        <v>-52800</v>
      </c>
      <c r="AR8" s="3">
        <v>-54200</v>
      </c>
      <c r="AS8" s="3">
        <v>-45800</v>
      </c>
      <c r="AT8" s="3">
        <v>-46400</v>
      </c>
      <c r="AU8" s="3">
        <v>-26500</v>
      </c>
      <c r="AV8" s="3">
        <v>-61400</v>
      </c>
      <c r="AW8" s="3">
        <v>-49800</v>
      </c>
      <c r="AX8" s="3">
        <v>-77500</v>
      </c>
      <c r="AY8" s="3">
        <v>-59800</v>
      </c>
      <c r="AZ8" s="3">
        <v>-81400</v>
      </c>
      <c r="BA8" s="3">
        <v>-84700</v>
      </c>
      <c r="BB8" s="3">
        <v>-88100</v>
      </c>
      <c r="BC8" s="3">
        <v>-95800</v>
      </c>
      <c r="BD8" s="3">
        <v>-89900</v>
      </c>
      <c r="BE8" s="3">
        <v>-109800</v>
      </c>
      <c r="BF8" s="3">
        <v>-119400</v>
      </c>
      <c r="BG8" s="3">
        <v>-122300</v>
      </c>
      <c r="BH8" s="3">
        <v>-109200</v>
      </c>
      <c r="BI8" s="3">
        <v>-145500</v>
      </c>
      <c r="BJ8" s="3">
        <v>-130000</v>
      </c>
      <c r="BK8" s="3">
        <v>-167400</v>
      </c>
      <c r="BL8" s="3">
        <v>-145700</v>
      </c>
      <c r="BM8" s="3">
        <v>-172200</v>
      </c>
      <c r="BN8" s="3">
        <v>-145600</v>
      </c>
      <c r="BO8" s="3">
        <v>-161400</v>
      </c>
      <c r="BP8" s="3">
        <v>-149500</v>
      </c>
      <c r="BQ8" s="3">
        <v>-168500</v>
      </c>
    </row>
    <row r="9" spans="1:160" x14ac:dyDescent="0.25">
      <c r="A9" t="s">
        <v>198</v>
      </c>
      <c r="B9" s="3">
        <v>-162800</v>
      </c>
      <c r="C9" s="3">
        <v>-162800</v>
      </c>
      <c r="D9" s="3">
        <v>-170200</v>
      </c>
      <c r="E9" s="3">
        <v>-154800</v>
      </c>
      <c r="F9" s="3">
        <v>-163200</v>
      </c>
      <c r="G9" s="3">
        <v>-172800</v>
      </c>
      <c r="H9" s="3">
        <v>-180300</v>
      </c>
      <c r="I9" s="3">
        <v>-174900</v>
      </c>
      <c r="J9" s="3">
        <v>-177100</v>
      </c>
      <c r="K9" s="3">
        <v>-185500</v>
      </c>
      <c r="L9" s="3">
        <v>-179700</v>
      </c>
      <c r="M9" s="3">
        <v>-167000</v>
      </c>
      <c r="N9" s="3">
        <v>-190400</v>
      </c>
      <c r="O9" s="3">
        <v>-181000</v>
      </c>
      <c r="P9" s="3">
        <v>-189900</v>
      </c>
      <c r="Q9" s="3">
        <v>-177300</v>
      </c>
      <c r="R9" s="3">
        <v>-175000</v>
      </c>
      <c r="S9" s="3">
        <v>-143300</v>
      </c>
      <c r="T9" s="3">
        <v>-124200</v>
      </c>
      <c r="U9" s="3">
        <v>-124700</v>
      </c>
      <c r="V9" s="3">
        <v>-118300</v>
      </c>
      <c r="W9" s="3">
        <v>-131500</v>
      </c>
      <c r="X9" s="3">
        <v>-118300</v>
      </c>
      <c r="Y9" s="3">
        <v>-117500</v>
      </c>
      <c r="Z9" s="3">
        <v>-101100</v>
      </c>
      <c r="AA9" s="3">
        <v>-101200</v>
      </c>
      <c r="AB9" s="3">
        <v>-94000</v>
      </c>
      <c r="AC9" s="3">
        <v>-108400</v>
      </c>
      <c r="AD9" s="3">
        <v>-110300</v>
      </c>
      <c r="AE9" s="3">
        <v>-103100</v>
      </c>
      <c r="AF9" s="3">
        <v>-105500</v>
      </c>
      <c r="AG9" s="3">
        <v>-110200</v>
      </c>
      <c r="AH9" s="3">
        <v>-113200</v>
      </c>
      <c r="AI9" s="3">
        <v>-101900</v>
      </c>
      <c r="AJ9" s="3">
        <v>-104400</v>
      </c>
      <c r="AK9" s="3">
        <v>-98300</v>
      </c>
      <c r="AL9" s="3">
        <v>-101100</v>
      </c>
      <c r="AM9" s="3">
        <v>-96400</v>
      </c>
      <c r="AN9" s="3">
        <v>-87100</v>
      </c>
      <c r="AO9" s="3">
        <v>-92000</v>
      </c>
      <c r="AP9" s="3">
        <v>-92600</v>
      </c>
      <c r="AQ9" s="3">
        <v>-96300</v>
      </c>
      <c r="AR9" s="3">
        <v>-100600</v>
      </c>
      <c r="AS9" s="3">
        <v>-88200</v>
      </c>
      <c r="AT9" s="3">
        <v>-83800</v>
      </c>
      <c r="AU9" s="3">
        <v>-90300</v>
      </c>
      <c r="AV9" s="3">
        <v>-100300</v>
      </c>
      <c r="AW9" s="3">
        <v>-90800</v>
      </c>
      <c r="AX9" s="3">
        <v>-110700</v>
      </c>
      <c r="AY9" s="3">
        <v>-105700</v>
      </c>
      <c r="AZ9" s="3">
        <v>-109800</v>
      </c>
      <c r="BA9" s="3">
        <v>-105400</v>
      </c>
      <c r="BB9" s="3">
        <v>-98400</v>
      </c>
      <c r="BC9" s="3">
        <v>-123600</v>
      </c>
      <c r="BD9" s="3">
        <v>-121000</v>
      </c>
      <c r="BE9" s="3">
        <v>-138100</v>
      </c>
      <c r="BF9" s="3">
        <v>-147600</v>
      </c>
      <c r="BG9" s="3">
        <v>-135400</v>
      </c>
      <c r="BH9" s="3">
        <v>-149500</v>
      </c>
      <c r="BI9" s="3">
        <v>-129600</v>
      </c>
      <c r="BJ9" s="3">
        <v>-165500</v>
      </c>
      <c r="BK9" s="3">
        <v>-156300</v>
      </c>
      <c r="BL9" s="3">
        <v>-155900</v>
      </c>
      <c r="BM9" s="3">
        <v>-145600</v>
      </c>
      <c r="BN9" s="3">
        <v>-161500</v>
      </c>
      <c r="BO9" s="3">
        <v>-149900</v>
      </c>
      <c r="BP9" s="3">
        <v>-172600</v>
      </c>
      <c r="BQ9" s="3">
        <v>-193700</v>
      </c>
    </row>
    <row r="10" spans="1:160" x14ac:dyDescent="0.25">
      <c r="A10" t="s">
        <v>506</v>
      </c>
      <c r="B10" s="3">
        <v>-82600</v>
      </c>
      <c r="C10" s="3">
        <v>-82600</v>
      </c>
      <c r="D10" s="3">
        <v>-82600</v>
      </c>
      <c r="E10" s="3">
        <v>-82600</v>
      </c>
      <c r="F10" s="3">
        <v>-82600</v>
      </c>
      <c r="G10" s="3">
        <v>-82600</v>
      </c>
      <c r="H10" s="3">
        <v>-82600</v>
      </c>
      <c r="I10" s="3">
        <v>-82600</v>
      </c>
      <c r="J10" s="3">
        <v>-82600</v>
      </c>
      <c r="K10" s="3">
        <v>-82600</v>
      </c>
      <c r="L10" s="3">
        <v>-82600</v>
      </c>
      <c r="M10" s="3">
        <v>-82600</v>
      </c>
      <c r="N10" s="3">
        <v>-82600</v>
      </c>
      <c r="O10" s="3">
        <v>-82600</v>
      </c>
      <c r="P10" s="3">
        <v>-82600</v>
      </c>
      <c r="Q10" s="3">
        <v>-82600</v>
      </c>
      <c r="R10" s="3">
        <v>-82600</v>
      </c>
      <c r="S10" s="3">
        <v>-82600</v>
      </c>
      <c r="T10" s="3">
        <v>-82600</v>
      </c>
      <c r="U10" s="3">
        <v>-82600</v>
      </c>
      <c r="V10" s="3">
        <v>-82600</v>
      </c>
      <c r="W10" s="3">
        <v>-82600</v>
      </c>
      <c r="X10" s="3">
        <v>-82600</v>
      </c>
      <c r="Y10" s="3">
        <v>-82600</v>
      </c>
      <c r="Z10" s="3">
        <v>-82600</v>
      </c>
      <c r="AA10" s="3">
        <v>-82600</v>
      </c>
      <c r="AB10" s="3">
        <v>-82600</v>
      </c>
      <c r="AC10" s="3">
        <v>-82600</v>
      </c>
      <c r="AD10" s="3">
        <v>-82600</v>
      </c>
      <c r="AE10" s="3">
        <v>-82600</v>
      </c>
      <c r="AF10" s="3">
        <v>-82600</v>
      </c>
      <c r="AG10" s="3">
        <v>-82600</v>
      </c>
      <c r="AH10" s="3">
        <v>-82600</v>
      </c>
      <c r="AI10" s="3">
        <v>-82600</v>
      </c>
      <c r="AJ10" s="3">
        <v>-82600</v>
      </c>
      <c r="AK10" s="3">
        <v>-82600</v>
      </c>
      <c r="AL10" s="3">
        <v>-82600</v>
      </c>
      <c r="AM10" s="3">
        <v>-82600</v>
      </c>
      <c r="AN10" s="3">
        <v>-82600</v>
      </c>
      <c r="AO10" s="3">
        <v>-82600</v>
      </c>
      <c r="AP10" s="3">
        <v>-82600</v>
      </c>
      <c r="AQ10" s="3">
        <v>-82600</v>
      </c>
      <c r="AR10" s="3">
        <v>-82600</v>
      </c>
      <c r="AS10" s="3">
        <v>-82600</v>
      </c>
      <c r="AT10" s="3">
        <v>-82600</v>
      </c>
      <c r="AU10" s="3">
        <v>-82600</v>
      </c>
      <c r="AV10" s="3">
        <v>-82600</v>
      </c>
      <c r="AW10" s="3">
        <v>-82600</v>
      </c>
      <c r="AX10" s="3">
        <v>-82600</v>
      </c>
      <c r="AY10" s="3">
        <v>-82600</v>
      </c>
      <c r="AZ10" s="3">
        <v>-82600</v>
      </c>
      <c r="BA10" s="3">
        <v>-82600</v>
      </c>
      <c r="BB10" s="3">
        <v>-82600</v>
      </c>
      <c r="BC10" s="3">
        <v>-82600</v>
      </c>
      <c r="BD10" s="3">
        <v>-82600</v>
      </c>
      <c r="BE10" s="3">
        <v>-82600</v>
      </c>
      <c r="BF10" s="3">
        <v>-82600</v>
      </c>
      <c r="BG10" s="3">
        <v>-82600</v>
      </c>
      <c r="BH10" s="3">
        <v>-82600</v>
      </c>
      <c r="BI10" s="3">
        <v>-82600</v>
      </c>
      <c r="BJ10" s="3">
        <v>-82600</v>
      </c>
      <c r="BK10" s="3">
        <v>-82600</v>
      </c>
      <c r="BL10" s="3">
        <v>-82600</v>
      </c>
      <c r="BM10" s="3">
        <v>-82600</v>
      </c>
      <c r="BN10" s="3">
        <v>-82600</v>
      </c>
      <c r="BO10" s="3">
        <v>-82600</v>
      </c>
      <c r="BP10" s="3">
        <v>-82600</v>
      </c>
      <c r="BQ10" s="3">
        <v>-82600</v>
      </c>
    </row>
    <row r="11" spans="1:160" x14ac:dyDescent="0.25">
      <c r="A11" t="s">
        <v>507</v>
      </c>
      <c r="B11" s="3">
        <v>-122400</v>
      </c>
      <c r="C11" s="3">
        <v>-122400</v>
      </c>
      <c r="D11" s="3">
        <v>-122400</v>
      </c>
      <c r="E11" s="3">
        <v>-122400</v>
      </c>
      <c r="F11" s="3">
        <v>-122400</v>
      </c>
      <c r="G11" s="3">
        <v>-122400</v>
      </c>
      <c r="H11" s="3">
        <v>-122400</v>
      </c>
      <c r="I11" s="3">
        <v>-122400</v>
      </c>
      <c r="J11" s="3">
        <v>-122400</v>
      </c>
      <c r="K11" s="3">
        <v>-122400</v>
      </c>
      <c r="L11" s="3">
        <v>-122400</v>
      </c>
      <c r="M11" s="3">
        <v>-122400</v>
      </c>
      <c r="N11" s="3">
        <v>-122400</v>
      </c>
      <c r="O11" s="3">
        <v>-122400</v>
      </c>
      <c r="P11" s="3">
        <v>-122400</v>
      </c>
      <c r="Q11" s="3">
        <v>-122400</v>
      </c>
      <c r="R11" s="3">
        <v>-122400</v>
      </c>
      <c r="S11" s="3">
        <v>-122400</v>
      </c>
      <c r="T11" s="3">
        <v>-122400</v>
      </c>
      <c r="U11" s="3">
        <v>-122400</v>
      </c>
      <c r="V11" s="3">
        <v>-122400</v>
      </c>
      <c r="W11" s="3">
        <v>-122400</v>
      </c>
      <c r="X11" s="3">
        <v>-122400</v>
      </c>
      <c r="Y11" s="3">
        <v>-122400</v>
      </c>
      <c r="Z11" s="3">
        <v>-122400</v>
      </c>
      <c r="AA11" s="3">
        <v>-122400</v>
      </c>
      <c r="AB11" s="3">
        <v>-122400</v>
      </c>
      <c r="AC11" s="3">
        <v>-122400</v>
      </c>
      <c r="AD11" s="3">
        <v>-122400</v>
      </c>
      <c r="AE11" s="3">
        <v>-122400</v>
      </c>
      <c r="AF11" s="3">
        <v>-122400</v>
      </c>
      <c r="AG11" s="3">
        <v>-122400</v>
      </c>
      <c r="AH11" s="3">
        <v>-122400</v>
      </c>
      <c r="AI11" s="3">
        <v>-122400</v>
      </c>
      <c r="AJ11" s="3">
        <v>-122400</v>
      </c>
      <c r="AK11" s="3">
        <v>-122400</v>
      </c>
      <c r="AL11" s="3">
        <v>-122400</v>
      </c>
      <c r="AM11" s="3">
        <v>-122400</v>
      </c>
      <c r="AN11" s="3">
        <v>-122400</v>
      </c>
      <c r="AO11" s="3">
        <v>-122400</v>
      </c>
      <c r="AP11" s="3">
        <v>-122400</v>
      </c>
      <c r="AQ11" s="3">
        <v>-122400</v>
      </c>
      <c r="AR11" s="3">
        <v>-122400</v>
      </c>
      <c r="AS11" s="3">
        <v>-122400</v>
      </c>
      <c r="AT11" s="3">
        <v>-122400</v>
      </c>
      <c r="AU11" s="3">
        <v>-122400</v>
      </c>
      <c r="AV11" s="3">
        <v>-122400</v>
      </c>
      <c r="AW11" s="3">
        <v>-122400</v>
      </c>
      <c r="AX11" s="3">
        <v>-122400</v>
      </c>
      <c r="AY11" s="3">
        <v>-122400</v>
      </c>
      <c r="AZ11" s="3">
        <v>-122400</v>
      </c>
      <c r="BA11" s="3">
        <v>-122400</v>
      </c>
      <c r="BB11" s="3">
        <v>-122400</v>
      </c>
      <c r="BC11" s="3">
        <v>-122400</v>
      </c>
      <c r="BD11" s="3">
        <v>-122400</v>
      </c>
      <c r="BE11" s="3">
        <v>-122400</v>
      </c>
      <c r="BF11" s="3">
        <v>-122400</v>
      </c>
      <c r="BG11" s="3">
        <v>-122400</v>
      </c>
      <c r="BH11" s="3">
        <v>-122400</v>
      </c>
      <c r="BI11" s="3">
        <v>-122400</v>
      </c>
      <c r="BJ11" s="3">
        <v>-122400</v>
      </c>
      <c r="BK11" s="3">
        <v>-122400</v>
      </c>
      <c r="BL11" s="3">
        <v>-122400</v>
      </c>
      <c r="BM11" s="3">
        <v>-122400</v>
      </c>
      <c r="BN11" s="3">
        <v>-122400</v>
      </c>
      <c r="BO11" s="3">
        <v>-122400</v>
      </c>
      <c r="BP11" s="3">
        <v>-122400</v>
      </c>
      <c r="BQ11" s="3">
        <v>-122400</v>
      </c>
    </row>
    <row r="14" spans="1:160" ht="44.45" customHeight="1" x14ac:dyDescent="0.25">
      <c r="A14" s="158" t="s">
        <v>323</v>
      </c>
      <c r="B14" s="158"/>
      <c r="C14" s="158"/>
      <c r="D14" s="158"/>
    </row>
    <row r="15" spans="1:160" ht="16.5" customHeight="1" x14ac:dyDescent="0.25">
      <c r="A15" s="151" t="s">
        <v>84</v>
      </c>
      <c r="B15" s="151"/>
      <c r="C15" s="151"/>
      <c r="D15" s="151"/>
    </row>
  </sheetData>
  <mergeCells count="3">
    <mergeCell ref="A14:D14"/>
    <mergeCell ref="A15:D15"/>
    <mergeCell ref="B6:BQ6"/>
  </mergeCells>
  <hyperlinks>
    <hyperlink ref="A4" location="Forside!A1" display="Forside"/>
  </hyperlinks>
  <pageMargins left="0.7" right="0.7" top="0.75" bottom="0.75" header="0.3" footer="0.3"/>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D14"/>
  <sheetViews>
    <sheetView workbookViewId="0">
      <selection activeCell="C19" sqref="C19"/>
    </sheetView>
  </sheetViews>
  <sheetFormatPr defaultRowHeight="15" x14ac:dyDescent="0.25"/>
  <cols>
    <col min="1" max="1" width="21.85546875" customWidth="1"/>
    <col min="2" max="2" width="22.7109375" customWidth="1"/>
    <col min="3" max="3" width="20.5703125" customWidth="1"/>
    <col min="4" max="4" width="22.42578125" customWidth="1"/>
  </cols>
  <sheetData>
    <row r="1" spans="1:160" s="51" customFormat="1" x14ac:dyDescent="0.25">
      <c r="A1" s="50"/>
    </row>
    <row r="2" spans="1:160" s="48" customFormat="1" ht="23.25" x14ac:dyDescent="0.35">
      <c r="A2" s="52" t="s">
        <v>334</v>
      </c>
    </row>
    <row r="3" spans="1:160" s="51" customFormat="1" x14ac:dyDescent="0.25">
      <c r="A3" s="50"/>
    </row>
    <row r="4" spans="1:160" s="51" customFormat="1" ht="18.75" x14ac:dyDescent="0.3">
      <c r="A4" s="53" t="s">
        <v>81</v>
      </c>
    </row>
    <row r="5" spans="1:160" s="51" customFormat="1" x14ac:dyDescent="0.25">
      <c r="A5" s="50"/>
    </row>
    <row r="6" spans="1:160" x14ac:dyDescent="0.25">
      <c r="A6" s="18" t="s">
        <v>273</v>
      </c>
      <c r="B6" s="135" t="s">
        <v>335</v>
      </c>
      <c r="C6" s="135" t="s">
        <v>336</v>
      </c>
      <c r="D6" s="135" t="s">
        <v>337</v>
      </c>
      <c r="E6" s="18"/>
      <c r="F6" s="18"/>
      <c r="G6" s="19"/>
      <c r="H6" s="18"/>
      <c r="I6" s="18"/>
      <c r="J6" s="18"/>
      <c r="K6" s="18"/>
      <c r="L6" s="18"/>
      <c r="M6" s="18"/>
      <c r="N6" s="18"/>
      <c r="O6" s="18"/>
      <c r="P6" s="18"/>
      <c r="Q6" s="18"/>
      <c r="R6" s="18"/>
      <c r="S6" s="19"/>
      <c r="T6" s="18"/>
      <c r="U6" s="18"/>
      <c r="V6" s="18"/>
      <c r="W6" s="18"/>
      <c r="X6" s="18"/>
      <c r="Y6" s="18"/>
      <c r="Z6" s="18"/>
      <c r="AA6" s="18"/>
      <c r="AB6" s="18"/>
      <c r="AC6" s="18"/>
      <c r="AD6" s="18"/>
      <c r="AE6" s="18"/>
      <c r="AF6" s="18"/>
      <c r="AG6" s="18"/>
      <c r="AH6" s="18"/>
      <c r="AI6" s="18"/>
      <c r="AJ6" s="18"/>
      <c r="AK6" s="18"/>
      <c r="AL6" s="18"/>
      <c r="AM6" s="18"/>
      <c r="AN6" s="18"/>
      <c r="AO6" s="18"/>
      <c r="AP6" s="18"/>
      <c r="AQ6" s="18"/>
      <c r="AR6" s="18"/>
      <c r="AS6" s="18"/>
      <c r="AT6" s="18"/>
      <c r="AU6" s="18"/>
      <c r="AV6" s="18"/>
      <c r="AW6" s="18"/>
      <c r="AX6" s="18"/>
      <c r="AY6" s="18"/>
      <c r="AZ6" s="18"/>
      <c r="BA6" s="18"/>
      <c r="BB6" s="18"/>
      <c r="BC6" s="18"/>
      <c r="BD6" s="18"/>
      <c r="BE6" s="18"/>
      <c r="BF6" s="18"/>
      <c r="BG6" s="18"/>
      <c r="BH6" s="18"/>
      <c r="BI6" s="18"/>
      <c r="BJ6" s="18"/>
      <c r="BK6" s="18"/>
      <c r="BL6" s="18"/>
      <c r="BM6" s="18"/>
      <c r="BN6" s="18"/>
      <c r="BO6" s="18"/>
      <c r="BP6" s="18"/>
      <c r="BQ6" s="18"/>
      <c r="BR6" s="18"/>
      <c r="BS6" s="18"/>
      <c r="BT6" s="18"/>
      <c r="BU6" s="18"/>
      <c r="BV6" s="18"/>
      <c r="BW6" s="18"/>
      <c r="BX6" s="18"/>
      <c r="BY6" s="18"/>
      <c r="BZ6" s="18"/>
      <c r="CA6" s="18"/>
      <c r="CB6" s="18"/>
      <c r="CC6" s="18"/>
      <c r="CD6" s="18"/>
      <c r="CE6" s="18"/>
      <c r="CF6" s="18"/>
      <c r="CG6" s="18"/>
      <c r="CH6" s="18"/>
      <c r="CI6" s="18"/>
      <c r="CJ6" s="18"/>
      <c r="CK6" s="18"/>
      <c r="CL6" s="18"/>
      <c r="CM6" s="18"/>
      <c r="CN6" s="18"/>
      <c r="CO6" s="18"/>
      <c r="CP6" s="18"/>
      <c r="CQ6" s="18"/>
      <c r="CR6" s="18"/>
      <c r="CS6" s="18"/>
      <c r="CT6" s="18"/>
      <c r="CU6" s="18"/>
      <c r="CV6" s="18"/>
      <c r="CW6" s="18"/>
      <c r="CX6" s="18"/>
      <c r="CY6" s="18"/>
      <c r="CZ6" s="18"/>
      <c r="DA6" s="18"/>
      <c r="DB6" s="18"/>
      <c r="DC6" s="18"/>
      <c r="DD6" s="18"/>
      <c r="DE6" s="18"/>
      <c r="DF6" s="18"/>
      <c r="DG6" s="18"/>
      <c r="DH6" s="18"/>
      <c r="DI6" s="18"/>
      <c r="DJ6" s="18"/>
      <c r="DK6" s="18"/>
      <c r="DL6" s="18"/>
      <c r="DM6" s="18"/>
      <c r="DN6" s="18"/>
      <c r="DO6" s="18"/>
      <c r="DP6" s="18"/>
      <c r="DQ6" s="18"/>
      <c r="DR6" s="18"/>
      <c r="DS6" s="18"/>
      <c r="DT6" s="18"/>
      <c r="DU6" s="18"/>
      <c r="DV6" s="18"/>
      <c r="DW6" s="18"/>
      <c r="DX6" s="18"/>
      <c r="DY6" s="18"/>
      <c r="DZ6" s="18"/>
      <c r="EA6" s="18"/>
      <c r="EB6" s="18"/>
      <c r="EC6" s="18"/>
      <c r="ED6" s="18"/>
      <c r="EE6" s="18"/>
      <c r="EF6" s="18"/>
      <c r="EG6" s="18"/>
      <c r="EH6" s="18"/>
      <c r="EI6" s="18"/>
      <c r="EJ6" s="18"/>
      <c r="EK6" s="18"/>
      <c r="EL6" s="18"/>
      <c r="EM6" s="18"/>
      <c r="EN6" s="18"/>
      <c r="EO6" s="18"/>
      <c r="EP6" s="18"/>
      <c r="EQ6" s="18"/>
      <c r="ER6" s="18"/>
      <c r="ES6" s="18"/>
      <c r="ET6" s="18"/>
      <c r="EU6" s="18"/>
      <c r="EV6" s="18"/>
      <c r="EW6" s="18"/>
      <c r="EX6" s="18"/>
      <c r="EY6" s="18"/>
      <c r="EZ6" s="18"/>
      <c r="FA6" s="18"/>
      <c r="FB6" s="18"/>
      <c r="FC6" s="18"/>
      <c r="FD6" s="18"/>
    </row>
    <row r="7" spans="1:160" x14ac:dyDescent="0.25">
      <c r="A7" t="s">
        <v>1</v>
      </c>
      <c r="B7">
        <v>26.3</v>
      </c>
      <c r="C7">
        <v>43.3</v>
      </c>
      <c r="D7">
        <v>40</v>
      </c>
    </row>
    <row r="8" spans="1:160" x14ac:dyDescent="0.25">
      <c r="A8" t="s">
        <v>2</v>
      </c>
      <c r="B8">
        <v>29.3</v>
      </c>
      <c r="C8">
        <v>11.5</v>
      </c>
      <c r="D8">
        <v>4.7</v>
      </c>
    </row>
    <row r="9" spans="1:160" x14ac:dyDescent="0.25">
      <c r="A9" t="s">
        <v>3</v>
      </c>
      <c r="B9">
        <v>11.9</v>
      </c>
      <c r="C9">
        <v>17.5</v>
      </c>
      <c r="D9">
        <v>7.3</v>
      </c>
    </row>
    <row r="10" spans="1:160" x14ac:dyDescent="0.25">
      <c r="A10" t="s">
        <v>4</v>
      </c>
      <c r="B10">
        <v>32.5</v>
      </c>
      <c r="C10">
        <v>27.6</v>
      </c>
      <c r="D10">
        <v>48</v>
      </c>
    </row>
    <row r="13" spans="1:160" ht="30" customHeight="1" x14ac:dyDescent="0.25">
      <c r="A13" s="158" t="s">
        <v>338</v>
      </c>
      <c r="B13" s="158"/>
      <c r="C13" s="158"/>
      <c r="D13" s="158"/>
    </row>
    <row r="14" spans="1:160" ht="15.6" customHeight="1" x14ac:dyDescent="0.25">
      <c r="A14" s="151" t="s">
        <v>84</v>
      </c>
      <c r="B14" s="151"/>
      <c r="C14" s="151"/>
      <c r="D14" s="151"/>
    </row>
  </sheetData>
  <mergeCells count="2">
    <mergeCell ref="A13:D13"/>
    <mergeCell ref="A14:D14"/>
  </mergeCells>
  <hyperlinks>
    <hyperlink ref="A4" location="Forside!A1" display="Forside"/>
  </hyperlinks>
  <pageMargins left="0.7" right="0.7" top="0.75" bottom="0.75" header="0.3" footer="0.3"/>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D19"/>
  <sheetViews>
    <sheetView workbookViewId="0">
      <selection activeCell="B28" sqref="B28"/>
    </sheetView>
  </sheetViews>
  <sheetFormatPr defaultRowHeight="15" x14ac:dyDescent="0.25"/>
  <cols>
    <col min="1" max="1" width="39.7109375" customWidth="1"/>
    <col min="2" max="2" width="20.28515625" bestFit="1" customWidth="1"/>
    <col min="3" max="69" width="11.140625" bestFit="1" customWidth="1"/>
  </cols>
  <sheetData>
    <row r="1" spans="1:160" s="51" customFormat="1" x14ac:dyDescent="0.25">
      <c r="A1" s="50"/>
    </row>
    <row r="2" spans="1:160" s="48" customFormat="1" ht="23.25" x14ac:dyDescent="0.35">
      <c r="A2" s="52" t="s">
        <v>339</v>
      </c>
    </row>
    <row r="3" spans="1:160" s="51" customFormat="1" x14ac:dyDescent="0.25">
      <c r="A3" s="50"/>
    </row>
    <row r="4" spans="1:160" s="51" customFormat="1" ht="18.75" x14ac:dyDescent="0.3">
      <c r="A4" s="53" t="s">
        <v>81</v>
      </c>
    </row>
    <row r="5" spans="1:160" s="51" customFormat="1" x14ac:dyDescent="0.25">
      <c r="A5" s="50"/>
    </row>
    <row r="6" spans="1:160" x14ac:dyDescent="0.25">
      <c r="B6" s="148" t="s">
        <v>222</v>
      </c>
      <c r="C6" s="148"/>
      <c r="D6" s="148"/>
      <c r="E6" s="148"/>
      <c r="F6" s="148"/>
      <c r="G6" s="148"/>
      <c r="H6" s="148"/>
      <c r="I6" s="148"/>
      <c r="J6" s="148"/>
      <c r="K6" s="148"/>
      <c r="L6" s="148"/>
      <c r="M6" s="148"/>
      <c r="N6" s="148"/>
      <c r="O6" s="148"/>
      <c r="P6" s="148"/>
      <c r="Q6" s="148"/>
      <c r="R6" s="148"/>
      <c r="S6" s="148"/>
      <c r="T6" s="148"/>
      <c r="U6" s="148"/>
      <c r="V6" s="148"/>
      <c r="W6" s="148"/>
      <c r="X6" s="148"/>
      <c r="Y6" s="148"/>
      <c r="Z6" s="148"/>
      <c r="AA6" s="148"/>
      <c r="AB6" s="148"/>
      <c r="AC6" s="148"/>
      <c r="AD6" s="148"/>
      <c r="AE6" s="148"/>
      <c r="AF6" s="148"/>
      <c r="AG6" s="148"/>
      <c r="AH6" s="148"/>
      <c r="AI6" s="148"/>
      <c r="AJ6" s="148"/>
      <c r="AK6" s="148"/>
      <c r="AL6" s="148"/>
      <c r="AM6" s="148"/>
      <c r="AN6" s="148"/>
      <c r="AO6" s="148"/>
      <c r="AP6" s="148"/>
      <c r="AQ6" s="148"/>
      <c r="AR6" s="148"/>
      <c r="AS6" s="148"/>
      <c r="AT6" s="148"/>
      <c r="AU6" s="148"/>
      <c r="AV6" s="148"/>
      <c r="AW6" s="148"/>
      <c r="AX6" s="148"/>
      <c r="AY6" s="148"/>
      <c r="AZ6" s="148"/>
      <c r="BA6" s="148"/>
      <c r="BB6" s="148"/>
      <c r="BC6" s="148"/>
      <c r="BD6" s="148"/>
      <c r="BE6" s="148"/>
      <c r="BF6" s="148"/>
      <c r="BG6" s="148"/>
      <c r="BH6" s="148"/>
      <c r="BI6" s="148"/>
      <c r="BJ6" s="148"/>
      <c r="BK6" s="148"/>
      <c r="BL6" s="148"/>
      <c r="BM6" s="148"/>
      <c r="BN6" s="148"/>
      <c r="BO6" s="148"/>
      <c r="BP6" s="148"/>
      <c r="BQ6" s="148"/>
      <c r="BR6" s="63"/>
    </row>
    <row r="7" spans="1:160" s="12" customFormat="1" x14ac:dyDescent="0.25">
      <c r="A7" s="135" t="s">
        <v>340</v>
      </c>
      <c r="B7" s="12">
        <v>3</v>
      </c>
      <c r="C7" s="12">
        <v>4</v>
      </c>
      <c r="D7" s="12">
        <v>5</v>
      </c>
      <c r="E7" s="12">
        <v>6</v>
      </c>
      <c r="F7" s="12">
        <v>7</v>
      </c>
      <c r="G7" s="12">
        <v>8</v>
      </c>
      <c r="H7" s="12">
        <v>9</v>
      </c>
      <c r="I7" s="12">
        <v>10</v>
      </c>
      <c r="J7" s="12">
        <v>11</v>
      </c>
      <c r="K7" s="12">
        <v>12</v>
      </c>
      <c r="L7" s="12">
        <v>13</v>
      </c>
      <c r="M7" s="12">
        <v>14</v>
      </c>
      <c r="N7" s="12">
        <v>15</v>
      </c>
      <c r="O7" s="12">
        <v>16</v>
      </c>
      <c r="P7" s="12">
        <v>17</v>
      </c>
      <c r="Q7" s="12">
        <v>18</v>
      </c>
      <c r="R7" s="12">
        <v>19</v>
      </c>
      <c r="S7" s="12">
        <v>20</v>
      </c>
      <c r="T7" s="12">
        <v>21</v>
      </c>
      <c r="U7" s="12">
        <v>22</v>
      </c>
      <c r="V7" s="12">
        <v>23</v>
      </c>
      <c r="W7" s="12">
        <v>24</v>
      </c>
      <c r="X7" s="12">
        <v>25</v>
      </c>
      <c r="Y7" s="12">
        <v>26</v>
      </c>
      <c r="Z7" s="12">
        <v>27</v>
      </c>
      <c r="AA7" s="12">
        <v>28</v>
      </c>
      <c r="AB7" s="12">
        <v>29</v>
      </c>
      <c r="AC7" s="12">
        <v>30</v>
      </c>
      <c r="AD7" s="12">
        <v>31</v>
      </c>
      <c r="AE7" s="12">
        <v>32</v>
      </c>
      <c r="AF7" s="12">
        <v>33</v>
      </c>
      <c r="AG7" s="12">
        <v>34</v>
      </c>
      <c r="AH7" s="12">
        <v>35</v>
      </c>
      <c r="AI7" s="12">
        <v>36</v>
      </c>
      <c r="AJ7" s="12">
        <v>37</v>
      </c>
      <c r="AK7" s="12">
        <v>38</v>
      </c>
      <c r="AL7" s="12">
        <v>39</v>
      </c>
      <c r="AM7" s="12">
        <v>40</v>
      </c>
      <c r="AN7" s="12">
        <v>41</v>
      </c>
      <c r="AO7" s="12">
        <v>42</v>
      </c>
      <c r="AP7" s="12">
        <v>43</v>
      </c>
      <c r="AQ7" s="12">
        <v>44</v>
      </c>
      <c r="AR7" s="12">
        <v>45</v>
      </c>
      <c r="AS7" s="12">
        <v>46</v>
      </c>
      <c r="AT7" s="12">
        <v>47</v>
      </c>
      <c r="AU7" s="12">
        <v>48</v>
      </c>
      <c r="AV7" s="12">
        <v>49</v>
      </c>
      <c r="AW7" s="12">
        <v>50</v>
      </c>
      <c r="AX7" s="12">
        <v>51</v>
      </c>
      <c r="AY7" s="12">
        <v>52</v>
      </c>
      <c r="AZ7" s="12">
        <v>53</v>
      </c>
      <c r="BA7" s="12">
        <v>54</v>
      </c>
      <c r="BB7" s="12">
        <v>55</v>
      </c>
      <c r="BC7" s="12">
        <v>56</v>
      </c>
      <c r="BD7" s="12">
        <v>57</v>
      </c>
      <c r="BE7" s="12">
        <v>58</v>
      </c>
      <c r="BF7" s="12">
        <v>59</v>
      </c>
      <c r="BG7" s="12">
        <v>60</v>
      </c>
      <c r="BH7" s="12">
        <v>61</v>
      </c>
      <c r="BI7" s="12">
        <v>62</v>
      </c>
      <c r="BJ7" s="12">
        <v>63</v>
      </c>
      <c r="BK7" s="12">
        <v>64</v>
      </c>
      <c r="BL7" s="12">
        <v>65</v>
      </c>
      <c r="BM7" s="12">
        <v>66</v>
      </c>
      <c r="BN7" s="12">
        <v>67</v>
      </c>
      <c r="BO7" s="12">
        <v>68</v>
      </c>
      <c r="BP7" s="12">
        <v>69</v>
      </c>
      <c r="BQ7" s="12">
        <v>70</v>
      </c>
      <c r="CO7" s="135"/>
      <c r="CP7" s="135"/>
      <c r="CQ7" s="135"/>
      <c r="CR7" s="135"/>
      <c r="CS7" s="135"/>
      <c r="CT7" s="135"/>
      <c r="CU7" s="135"/>
      <c r="CV7" s="135"/>
      <c r="CW7" s="135"/>
      <c r="CX7" s="135"/>
      <c r="CY7" s="135"/>
      <c r="CZ7" s="135"/>
      <c r="DA7" s="135"/>
      <c r="DB7" s="135"/>
      <c r="DC7" s="135"/>
      <c r="DD7" s="135"/>
      <c r="DE7" s="135"/>
      <c r="DF7" s="135"/>
      <c r="DG7" s="135"/>
      <c r="DH7" s="135"/>
      <c r="DI7" s="135"/>
      <c r="DJ7" s="135"/>
      <c r="DK7" s="135"/>
      <c r="DL7" s="135"/>
      <c r="DM7" s="135"/>
      <c r="DN7" s="135"/>
      <c r="DO7" s="135"/>
      <c r="DP7" s="135"/>
      <c r="DQ7" s="135"/>
      <c r="DR7" s="135"/>
      <c r="DS7" s="135"/>
      <c r="DT7" s="135"/>
      <c r="DU7" s="135"/>
      <c r="DV7" s="135"/>
      <c r="DW7" s="135"/>
      <c r="DX7" s="135"/>
      <c r="DY7" s="135"/>
      <c r="DZ7" s="135"/>
      <c r="EA7" s="135"/>
      <c r="EB7" s="135"/>
      <c r="EC7" s="135"/>
      <c r="ED7" s="135"/>
      <c r="EE7" s="135"/>
      <c r="EF7" s="135"/>
      <c r="EG7" s="135"/>
      <c r="EH7" s="135"/>
      <c r="EI7" s="135"/>
      <c r="EJ7" s="135"/>
      <c r="EK7" s="135"/>
      <c r="EL7" s="135"/>
      <c r="EM7" s="135"/>
      <c r="EN7" s="135"/>
      <c r="EO7" s="135"/>
      <c r="EP7" s="135"/>
      <c r="EQ7" s="135"/>
      <c r="ER7" s="135"/>
      <c r="ES7" s="135"/>
      <c r="ET7" s="135"/>
      <c r="EU7" s="135"/>
      <c r="EV7" s="135"/>
      <c r="EW7" s="135"/>
      <c r="EX7" s="135"/>
      <c r="EY7" s="135"/>
      <c r="EZ7" s="135"/>
      <c r="FA7" s="135"/>
      <c r="FB7" s="135"/>
      <c r="FC7" s="135"/>
      <c r="FD7" s="135"/>
    </row>
    <row r="8" spans="1:160" x14ac:dyDescent="0.25">
      <c r="A8" t="s">
        <v>131</v>
      </c>
      <c r="B8">
        <v>0.6</v>
      </c>
      <c r="C8">
        <v>4.8</v>
      </c>
      <c r="D8">
        <v>8.3000000000000007</v>
      </c>
      <c r="E8">
        <v>6.8</v>
      </c>
      <c r="F8">
        <v>8.6</v>
      </c>
      <c r="G8">
        <v>8.1999999999999993</v>
      </c>
      <c r="H8">
        <v>8.8000000000000007</v>
      </c>
      <c r="I8">
        <v>10</v>
      </c>
      <c r="J8">
        <v>11</v>
      </c>
      <c r="K8">
        <v>10.5</v>
      </c>
      <c r="L8">
        <v>8.6999999999999993</v>
      </c>
      <c r="M8">
        <v>8.6999999999999993</v>
      </c>
      <c r="N8">
        <v>7.9</v>
      </c>
      <c r="O8">
        <v>9.6</v>
      </c>
      <c r="P8">
        <v>8.6</v>
      </c>
      <c r="Q8">
        <v>13.3</v>
      </c>
      <c r="R8">
        <v>14.6</v>
      </c>
      <c r="S8">
        <v>19.7</v>
      </c>
      <c r="T8">
        <v>18.899999999999999</v>
      </c>
      <c r="U8">
        <v>22.3</v>
      </c>
      <c r="V8">
        <v>28</v>
      </c>
      <c r="W8">
        <v>31.1</v>
      </c>
      <c r="X8">
        <v>30.5</v>
      </c>
      <c r="Y8">
        <v>33.4</v>
      </c>
      <c r="Z8">
        <v>42</v>
      </c>
      <c r="AA8">
        <v>36.4</v>
      </c>
      <c r="AB8">
        <v>48.7</v>
      </c>
      <c r="AC8">
        <v>42.6</v>
      </c>
      <c r="AD8">
        <v>44.2</v>
      </c>
      <c r="AE8">
        <v>45.6</v>
      </c>
      <c r="AF8">
        <v>38.4</v>
      </c>
      <c r="AG8">
        <v>46</v>
      </c>
      <c r="AH8">
        <v>37.200000000000003</v>
      </c>
      <c r="AI8">
        <v>35.700000000000003</v>
      </c>
      <c r="AJ8">
        <v>43.2</v>
      </c>
      <c r="AK8">
        <v>36.1</v>
      </c>
      <c r="AL8">
        <v>30.9</v>
      </c>
      <c r="AM8">
        <v>31.7</v>
      </c>
      <c r="AN8">
        <v>26.8</v>
      </c>
      <c r="AO8">
        <v>33.799999999999997</v>
      </c>
      <c r="AP8">
        <v>30</v>
      </c>
      <c r="AQ8">
        <v>33.200000000000003</v>
      </c>
      <c r="AR8">
        <v>37.5</v>
      </c>
      <c r="AS8">
        <v>40.4</v>
      </c>
      <c r="AT8">
        <v>31.1</v>
      </c>
      <c r="AU8">
        <v>24.3</v>
      </c>
      <c r="AV8">
        <v>32</v>
      </c>
      <c r="AW8">
        <v>27.5</v>
      </c>
      <c r="AX8">
        <v>29.9</v>
      </c>
      <c r="AY8">
        <v>25.5</v>
      </c>
      <c r="AZ8">
        <v>27.6</v>
      </c>
      <c r="BA8">
        <v>25.8</v>
      </c>
      <c r="BB8">
        <v>19.899999999999999</v>
      </c>
      <c r="BC8">
        <v>21.3</v>
      </c>
      <c r="BD8">
        <v>16.600000000000001</v>
      </c>
      <c r="BE8">
        <v>17.8</v>
      </c>
      <c r="BF8">
        <v>20</v>
      </c>
      <c r="BG8">
        <v>13.7</v>
      </c>
      <c r="BH8">
        <v>13.4</v>
      </c>
      <c r="BI8">
        <v>14.7</v>
      </c>
      <c r="BJ8">
        <v>11.8</v>
      </c>
      <c r="BK8">
        <v>13.5</v>
      </c>
      <c r="BL8">
        <v>10.8</v>
      </c>
      <c r="BM8">
        <v>8.6999999999999993</v>
      </c>
      <c r="BN8">
        <v>6.9</v>
      </c>
      <c r="BO8">
        <v>6.7</v>
      </c>
      <c r="BP8">
        <v>5.8</v>
      </c>
      <c r="BQ8">
        <v>6.6</v>
      </c>
    </row>
    <row r="9" spans="1:160" x14ac:dyDescent="0.25">
      <c r="A9" t="s">
        <v>134</v>
      </c>
      <c r="B9">
        <v>0</v>
      </c>
      <c r="C9">
        <v>0</v>
      </c>
      <c r="D9">
        <v>0</v>
      </c>
      <c r="E9">
        <v>0</v>
      </c>
      <c r="F9">
        <v>0</v>
      </c>
      <c r="G9">
        <v>0.1</v>
      </c>
      <c r="H9">
        <v>0</v>
      </c>
      <c r="I9">
        <v>0</v>
      </c>
      <c r="J9">
        <v>0</v>
      </c>
      <c r="K9">
        <v>0.3</v>
      </c>
      <c r="L9">
        <v>0</v>
      </c>
      <c r="M9">
        <v>0</v>
      </c>
      <c r="N9">
        <v>0</v>
      </c>
      <c r="O9">
        <v>0</v>
      </c>
      <c r="P9">
        <v>0.3</v>
      </c>
      <c r="Q9">
        <v>0.2</v>
      </c>
      <c r="R9">
        <v>0.2</v>
      </c>
      <c r="S9">
        <v>2.2000000000000002</v>
      </c>
      <c r="T9">
        <v>0.3</v>
      </c>
      <c r="U9">
        <v>0.7</v>
      </c>
      <c r="V9">
        <v>0.9</v>
      </c>
      <c r="W9">
        <v>0.5</v>
      </c>
      <c r="X9">
        <v>0.6</v>
      </c>
      <c r="Y9">
        <v>0.2</v>
      </c>
      <c r="Z9">
        <v>1.5</v>
      </c>
      <c r="AA9">
        <v>0.5</v>
      </c>
      <c r="AB9">
        <v>2.1</v>
      </c>
      <c r="AC9">
        <v>1</v>
      </c>
      <c r="AD9">
        <v>1.1000000000000001</v>
      </c>
      <c r="AE9">
        <v>0.2</v>
      </c>
      <c r="AF9">
        <v>0.7</v>
      </c>
      <c r="AG9">
        <v>0.1</v>
      </c>
      <c r="AH9">
        <v>1.2</v>
      </c>
      <c r="AI9">
        <v>1.8</v>
      </c>
      <c r="AJ9">
        <v>0.5</v>
      </c>
      <c r="AK9">
        <v>0.7</v>
      </c>
      <c r="AL9">
        <v>1</v>
      </c>
      <c r="AM9">
        <v>0.8</v>
      </c>
      <c r="AN9">
        <v>0.6</v>
      </c>
      <c r="AO9">
        <v>0.5</v>
      </c>
      <c r="AP9">
        <v>0.8</v>
      </c>
      <c r="AQ9">
        <v>1.2</v>
      </c>
      <c r="AR9">
        <v>0.9</v>
      </c>
      <c r="AS9">
        <v>2.7</v>
      </c>
      <c r="AT9">
        <v>0.9</v>
      </c>
      <c r="AU9">
        <v>1.1000000000000001</v>
      </c>
      <c r="AV9">
        <v>1.8</v>
      </c>
      <c r="AW9">
        <v>2.2000000000000002</v>
      </c>
      <c r="AX9">
        <v>0.4</v>
      </c>
      <c r="AY9">
        <v>1.3</v>
      </c>
      <c r="AZ9">
        <v>0.8</v>
      </c>
      <c r="BA9">
        <v>1</v>
      </c>
      <c r="BB9">
        <v>0.6</v>
      </c>
      <c r="BC9">
        <v>1.6</v>
      </c>
      <c r="BD9">
        <v>1.7</v>
      </c>
      <c r="BE9">
        <v>1</v>
      </c>
      <c r="BF9">
        <v>2.4</v>
      </c>
      <c r="BG9">
        <v>2.1</v>
      </c>
      <c r="BH9">
        <v>0.9</v>
      </c>
      <c r="BI9">
        <v>0.4</v>
      </c>
      <c r="BJ9">
        <v>1.8</v>
      </c>
      <c r="BK9">
        <v>0.8</v>
      </c>
      <c r="BL9">
        <v>2.4</v>
      </c>
      <c r="BM9">
        <v>6.9</v>
      </c>
      <c r="BN9">
        <v>0.9</v>
      </c>
      <c r="BO9">
        <v>0.5</v>
      </c>
      <c r="BP9">
        <v>3.6</v>
      </c>
      <c r="BQ9">
        <v>2.5</v>
      </c>
    </row>
    <row r="10" spans="1:160" x14ac:dyDescent="0.25">
      <c r="A10" t="s">
        <v>132</v>
      </c>
      <c r="B10">
        <v>0.9</v>
      </c>
      <c r="C10">
        <v>5.2</v>
      </c>
      <c r="D10">
        <v>14.2</v>
      </c>
      <c r="E10">
        <v>11.7</v>
      </c>
      <c r="F10">
        <v>20.9</v>
      </c>
      <c r="G10">
        <v>22</v>
      </c>
      <c r="H10">
        <v>24.7</v>
      </c>
      <c r="I10">
        <v>23.2</v>
      </c>
      <c r="J10">
        <v>34.1</v>
      </c>
      <c r="K10">
        <v>29.5</v>
      </c>
      <c r="L10">
        <v>35.5</v>
      </c>
      <c r="M10">
        <v>37.700000000000003</v>
      </c>
      <c r="N10">
        <v>46.2</v>
      </c>
      <c r="O10">
        <v>57.5</v>
      </c>
      <c r="P10">
        <v>82.3</v>
      </c>
      <c r="Q10">
        <v>87.4</v>
      </c>
      <c r="R10">
        <v>60.7</v>
      </c>
      <c r="S10">
        <v>34.5</v>
      </c>
      <c r="T10">
        <v>26.1</v>
      </c>
      <c r="U10">
        <v>25.4</v>
      </c>
      <c r="V10">
        <v>12.1</v>
      </c>
      <c r="W10">
        <v>11.7</v>
      </c>
      <c r="X10">
        <v>9.8000000000000007</v>
      </c>
      <c r="Y10">
        <v>9.3000000000000007</v>
      </c>
      <c r="Z10">
        <v>8.1999999999999993</v>
      </c>
      <c r="AA10">
        <v>7.8</v>
      </c>
      <c r="AB10">
        <v>7.1</v>
      </c>
      <c r="AC10">
        <v>7.4</v>
      </c>
      <c r="AD10">
        <v>8.4</v>
      </c>
      <c r="AE10">
        <v>7.1</v>
      </c>
      <c r="AF10">
        <v>10.1</v>
      </c>
      <c r="AG10">
        <v>10.9</v>
      </c>
      <c r="AH10">
        <v>7.9</v>
      </c>
      <c r="AI10">
        <v>3.1</v>
      </c>
      <c r="AJ10">
        <v>4</v>
      </c>
      <c r="AK10">
        <v>5.0999999999999996</v>
      </c>
      <c r="AL10">
        <v>4.9000000000000004</v>
      </c>
      <c r="AM10">
        <v>4.3</v>
      </c>
      <c r="AN10">
        <v>1.1000000000000001</v>
      </c>
      <c r="AO10">
        <v>4.9000000000000004</v>
      </c>
      <c r="AP10">
        <v>5.8</v>
      </c>
      <c r="AQ10">
        <v>3.8</v>
      </c>
      <c r="AR10">
        <v>5.9</v>
      </c>
      <c r="AS10">
        <v>3</v>
      </c>
      <c r="AT10">
        <v>4</v>
      </c>
      <c r="AU10">
        <v>2</v>
      </c>
      <c r="AV10">
        <v>5.9</v>
      </c>
      <c r="AW10">
        <v>1.4</v>
      </c>
      <c r="AX10">
        <v>5.6</v>
      </c>
      <c r="AY10">
        <v>3.4</v>
      </c>
      <c r="AZ10">
        <v>2</v>
      </c>
      <c r="BA10">
        <v>2.4</v>
      </c>
      <c r="BB10">
        <v>2.2999999999999998</v>
      </c>
      <c r="BC10">
        <v>1.8</v>
      </c>
      <c r="BD10">
        <v>0.6</v>
      </c>
      <c r="BE10">
        <v>3</v>
      </c>
      <c r="BF10">
        <v>2.9</v>
      </c>
      <c r="BG10">
        <v>1.3</v>
      </c>
      <c r="BH10">
        <v>0.6</v>
      </c>
      <c r="BI10">
        <v>0.3</v>
      </c>
      <c r="BJ10">
        <v>0.4</v>
      </c>
      <c r="BK10">
        <v>1.3</v>
      </c>
      <c r="BL10">
        <v>1.3</v>
      </c>
      <c r="BM10">
        <v>0.2</v>
      </c>
      <c r="BN10">
        <v>0.1</v>
      </c>
      <c r="BO10">
        <v>0.4</v>
      </c>
      <c r="BP10">
        <v>0.3</v>
      </c>
      <c r="BQ10">
        <v>0.6</v>
      </c>
    </row>
    <row r="11" spans="1:160" x14ac:dyDescent="0.25">
      <c r="A11" t="s">
        <v>341</v>
      </c>
      <c r="B11">
        <v>5.4</v>
      </c>
      <c r="C11">
        <v>35.700000000000003</v>
      </c>
      <c r="D11">
        <v>72.5</v>
      </c>
      <c r="E11">
        <v>47.5</v>
      </c>
      <c r="F11">
        <v>15.4</v>
      </c>
      <c r="G11">
        <v>9.9</v>
      </c>
      <c r="H11">
        <v>9</v>
      </c>
      <c r="I11">
        <v>7.6</v>
      </c>
      <c r="J11">
        <v>6.1</v>
      </c>
      <c r="K11">
        <v>5.0999999999999996</v>
      </c>
      <c r="L11">
        <v>3.8</v>
      </c>
      <c r="M11">
        <v>1.6</v>
      </c>
      <c r="N11">
        <v>1.1000000000000001</v>
      </c>
      <c r="O11">
        <v>0.8</v>
      </c>
      <c r="P11">
        <v>0.5</v>
      </c>
      <c r="Q11">
        <v>0.3</v>
      </c>
      <c r="R11">
        <v>0</v>
      </c>
      <c r="S11">
        <v>0</v>
      </c>
      <c r="T11">
        <v>0</v>
      </c>
      <c r="U11">
        <v>0</v>
      </c>
      <c r="V11">
        <v>0</v>
      </c>
      <c r="W11">
        <v>0</v>
      </c>
      <c r="X11">
        <v>0</v>
      </c>
      <c r="Y11">
        <v>0</v>
      </c>
      <c r="Z11">
        <v>0</v>
      </c>
      <c r="AA11">
        <v>0</v>
      </c>
      <c r="AB11">
        <v>0</v>
      </c>
      <c r="AC11">
        <v>0</v>
      </c>
      <c r="AD11">
        <v>0</v>
      </c>
      <c r="AE11">
        <v>0</v>
      </c>
      <c r="AF11">
        <v>0</v>
      </c>
      <c r="AG11">
        <v>0</v>
      </c>
      <c r="AH11">
        <v>0</v>
      </c>
      <c r="AI11">
        <v>0</v>
      </c>
      <c r="AJ11">
        <v>0</v>
      </c>
      <c r="AK11">
        <v>0</v>
      </c>
      <c r="AL11">
        <v>0</v>
      </c>
      <c r="AM11">
        <v>0</v>
      </c>
      <c r="AN11">
        <v>0</v>
      </c>
      <c r="AO11">
        <v>0</v>
      </c>
      <c r="AP11">
        <v>0</v>
      </c>
      <c r="AQ11">
        <v>0</v>
      </c>
      <c r="AR11">
        <v>0</v>
      </c>
      <c r="AS11">
        <v>0</v>
      </c>
      <c r="AT11">
        <v>0</v>
      </c>
      <c r="AU11">
        <v>0</v>
      </c>
      <c r="AV11">
        <v>0</v>
      </c>
      <c r="AW11">
        <v>0</v>
      </c>
      <c r="AX11">
        <v>0</v>
      </c>
      <c r="AY11">
        <v>0</v>
      </c>
      <c r="AZ11">
        <v>0</v>
      </c>
      <c r="BA11">
        <v>0</v>
      </c>
      <c r="BB11">
        <v>0</v>
      </c>
      <c r="BC11">
        <v>0</v>
      </c>
      <c r="BD11">
        <v>0</v>
      </c>
      <c r="BE11">
        <v>0</v>
      </c>
      <c r="BF11">
        <v>0</v>
      </c>
      <c r="BG11">
        <v>0</v>
      </c>
      <c r="BH11">
        <v>0</v>
      </c>
      <c r="BI11">
        <v>0</v>
      </c>
      <c r="BJ11">
        <v>0</v>
      </c>
      <c r="BK11">
        <v>0</v>
      </c>
      <c r="BL11">
        <v>0</v>
      </c>
      <c r="BM11">
        <v>0</v>
      </c>
      <c r="BN11">
        <v>0</v>
      </c>
      <c r="BO11">
        <v>0</v>
      </c>
      <c r="BP11">
        <v>0</v>
      </c>
      <c r="BQ11">
        <v>0</v>
      </c>
    </row>
    <row r="12" spans="1:160" x14ac:dyDescent="0.25">
      <c r="A12" t="s">
        <v>133</v>
      </c>
      <c r="B12">
        <v>0</v>
      </c>
      <c r="C12">
        <v>0</v>
      </c>
      <c r="D12">
        <v>1.1000000000000001</v>
      </c>
      <c r="E12">
        <v>33.6</v>
      </c>
      <c r="F12">
        <v>92.3</v>
      </c>
      <c r="G12">
        <v>103</v>
      </c>
      <c r="H12">
        <v>102.7</v>
      </c>
      <c r="I12">
        <v>114.2</v>
      </c>
      <c r="J12">
        <v>118.2</v>
      </c>
      <c r="K12">
        <v>115.2</v>
      </c>
      <c r="L12">
        <v>98.9</v>
      </c>
      <c r="M12">
        <v>98.9</v>
      </c>
      <c r="N12">
        <v>93.9</v>
      </c>
      <c r="O12">
        <v>94.4</v>
      </c>
      <c r="P12">
        <v>81.2</v>
      </c>
      <c r="Q12">
        <v>65.2</v>
      </c>
      <c r="R12">
        <v>63.8</v>
      </c>
      <c r="S12">
        <v>65.099999999999994</v>
      </c>
      <c r="T12">
        <v>69</v>
      </c>
      <c r="U12">
        <v>71.2</v>
      </c>
      <c r="V12">
        <v>71.3</v>
      </c>
      <c r="W12">
        <v>63.9</v>
      </c>
      <c r="X12">
        <v>62.8</v>
      </c>
      <c r="Y12">
        <v>52.2</v>
      </c>
      <c r="Z12">
        <v>46.6</v>
      </c>
      <c r="AA12">
        <v>35.9</v>
      </c>
      <c r="AB12">
        <v>36.6</v>
      </c>
      <c r="AC12">
        <v>34.1</v>
      </c>
      <c r="AD12">
        <v>32.5</v>
      </c>
      <c r="AE12">
        <v>29.4</v>
      </c>
      <c r="AF12">
        <v>24</v>
      </c>
      <c r="AG12">
        <v>23.5</v>
      </c>
      <c r="AH12">
        <v>23.9</v>
      </c>
      <c r="AI12">
        <v>19.600000000000001</v>
      </c>
      <c r="AJ12">
        <v>16.899999999999999</v>
      </c>
      <c r="AK12">
        <v>15.3</v>
      </c>
      <c r="AL12">
        <v>14.7</v>
      </c>
      <c r="AM12">
        <v>11.7</v>
      </c>
      <c r="AN12">
        <v>11.6</v>
      </c>
      <c r="AO12">
        <v>9.6999999999999993</v>
      </c>
      <c r="AP12">
        <v>9.8000000000000007</v>
      </c>
      <c r="AQ12">
        <v>8.9</v>
      </c>
      <c r="AR12">
        <v>7.7</v>
      </c>
      <c r="AS12">
        <v>7.1</v>
      </c>
      <c r="AT12">
        <v>5.3</v>
      </c>
      <c r="AU12">
        <v>4.7</v>
      </c>
      <c r="AV12">
        <v>4.2</v>
      </c>
      <c r="AW12">
        <v>2.4</v>
      </c>
      <c r="AX12">
        <v>3.1</v>
      </c>
      <c r="AY12">
        <v>1.8</v>
      </c>
      <c r="AZ12">
        <v>1.7</v>
      </c>
      <c r="BA12">
        <v>1.2</v>
      </c>
      <c r="BB12">
        <v>1.4</v>
      </c>
      <c r="BC12">
        <v>1</v>
      </c>
      <c r="BD12">
        <v>0.5</v>
      </c>
      <c r="BE12">
        <v>0.7</v>
      </c>
      <c r="BF12">
        <v>0.7</v>
      </c>
      <c r="BG12">
        <v>0.3</v>
      </c>
      <c r="BH12">
        <v>0.1</v>
      </c>
      <c r="BI12">
        <v>0.1</v>
      </c>
      <c r="BJ12">
        <v>0.3</v>
      </c>
      <c r="BK12">
        <v>0.1</v>
      </c>
      <c r="BL12">
        <v>0</v>
      </c>
      <c r="BM12">
        <v>0</v>
      </c>
      <c r="BN12">
        <v>0</v>
      </c>
      <c r="BO12">
        <v>0</v>
      </c>
      <c r="BP12">
        <v>0</v>
      </c>
      <c r="BQ12">
        <v>0</v>
      </c>
    </row>
    <row r="13" spans="1:160" x14ac:dyDescent="0.25">
      <c r="A13" t="s">
        <v>342</v>
      </c>
      <c r="B13">
        <v>0</v>
      </c>
      <c r="C13">
        <v>0</v>
      </c>
      <c r="D13">
        <v>0</v>
      </c>
      <c r="E13">
        <v>0</v>
      </c>
      <c r="F13">
        <v>0</v>
      </c>
      <c r="G13">
        <v>0</v>
      </c>
      <c r="H13">
        <v>0</v>
      </c>
      <c r="I13">
        <v>0.1</v>
      </c>
      <c r="J13">
        <v>0.1</v>
      </c>
      <c r="K13">
        <v>0.1</v>
      </c>
      <c r="L13">
        <v>0</v>
      </c>
      <c r="M13">
        <v>0</v>
      </c>
      <c r="N13">
        <v>0.1</v>
      </c>
      <c r="O13">
        <v>0.1</v>
      </c>
      <c r="P13">
        <v>0.2</v>
      </c>
      <c r="Q13">
        <v>2.7</v>
      </c>
      <c r="R13">
        <v>6.5</v>
      </c>
      <c r="S13">
        <v>8</v>
      </c>
      <c r="T13">
        <v>9.9</v>
      </c>
      <c r="U13">
        <v>10.8</v>
      </c>
      <c r="V13">
        <v>11.4</v>
      </c>
      <c r="W13">
        <v>12.7</v>
      </c>
      <c r="X13">
        <v>16</v>
      </c>
      <c r="Y13">
        <v>15.4</v>
      </c>
      <c r="Z13">
        <v>17.399999999999999</v>
      </c>
      <c r="AA13">
        <v>18.899999999999999</v>
      </c>
      <c r="AB13">
        <v>22</v>
      </c>
      <c r="AC13">
        <v>21.2</v>
      </c>
      <c r="AD13">
        <v>21.9</v>
      </c>
      <c r="AE13">
        <v>19.8</v>
      </c>
      <c r="AF13">
        <v>21</v>
      </c>
      <c r="AG13">
        <v>22.1</v>
      </c>
      <c r="AH13">
        <v>19.600000000000001</v>
      </c>
      <c r="AI13">
        <v>19</v>
      </c>
      <c r="AJ13">
        <v>19.5</v>
      </c>
      <c r="AK13">
        <v>17.399999999999999</v>
      </c>
      <c r="AL13">
        <v>19</v>
      </c>
      <c r="AM13">
        <v>18.5</v>
      </c>
      <c r="AN13">
        <v>17.7</v>
      </c>
      <c r="AO13">
        <v>18.899999999999999</v>
      </c>
      <c r="AP13">
        <v>18.899999999999999</v>
      </c>
      <c r="AQ13">
        <v>18.899999999999999</v>
      </c>
      <c r="AR13">
        <v>18.3</v>
      </c>
      <c r="AS13">
        <v>17.2</v>
      </c>
      <c r="AT13">
        <v>18.5</v>
      </c>
      <c r="AU13">
        <v>15.9</v>
      </c>
      <c r="AV13">
        <v>17.3</v>
      </c>
      <c r="AW13">
        <v>15.6</v>
      </c>
      <c r="AX13">
        <v>15.5</v>
      </c>
      <c r="AY13">
        <v>12.8</v>
      </c>
      <c r="AZ13">
        <v>12.3</v>
      </c>
      <c r="BA13">
        <v>11.9</v>
      </c>
      <c r="BB13">
        <v>9.8000000000000007</v>
      </c>
      <c r="BC13">
        <v>8.6</v>
      </c>
      <c r="BD13">
        <v>8.3000000000000007</v>
      </c>
      <c r="BE13">
        <v>6.5</v>
      </c>
      <c r="BF13">
        <v>6.4</v>
      </c>
      <c r="BG13">
        <v>5.4</v>
      </c>
      <c r="BH13">
        <v>5.5</v>
      </c>
      <c r="BI13">
        <v>4.3</v>
      </c>
      <c r="BJ13">
        <v>4</v>
      </c>
      <c r="BK13">
        <v>3.5</v>
      </c>
      <c r="BL13">
        <v>2.4</v>
      </c>
      <c r="BM13">
        <v>0</v>
      </c>
      <c r="BN13">
        <v>0</v>
      </c>
      <c r="BO13">
        <v>0</v>
      </c>
      <c r="BP13">
        <v>0</v>
      </c>
      <c r="BQ13">
        <v>0</v>
      </c>
    </row>
    <row r="14" spans="1:160" x14ac:dyDescent="0.25">
      <c r="A14" t="s">
        <v>343</v>
      </c>
      <c r="B14">
        <v>0.9</v>
      </c>
      <c r="C14">
        <v>3.4</v>
      </c>
      <c r="D14">
        <v>6</v>
      </c>
      <c r="E14">
        <v>6.9</v>
      </c>
      <c r="F14">
        <v>3.4</v>
      </c>
      <c r="G14">
        <v>7.7</v>
      </c>
      <c r="H14">
        <v>6.9</v>
      </c>
      <c r="I14">
        <v>6.9</v>
      </c>
      <c r="J14">
        <v>9.4</v>
      </c>
      <c r="K14">
        <v>4.3</v>
      </c>
      <c r="L14">
        <v>7.7</v>
      </c>
      <c r="M14">
        <v>5.0999999999999996</v>
      </c>
      <c r="N14">
        <v>4.3</v>
      </c>
      <c r="O14">
        <v>4.3</v>
      </c>
      <c r="P14">
        <v>6.9</v>
      </c>
      <c r="Q14">
        <v>10.3</v>
      </c>
      <c r="R14">
        <v>9.4</v>
      </c>
      <c r="S14">
        <v>12.9</v>
      </c>
      <c r="T14">
        <v>17.100000000000001</v>
      </c>
      <c r="U14">
        <v>12.9</v>
      </c>
      <c r="V14">
        <v>15.4</v>
      </c>
      <c r="W14">
        <v>19.7</v>
      </c>
      <c r="X14">
        <v>13.7</v>
      </c>
      <c r="Y14">
        <v>13.7</v>
      </c>
      <c r="Z14">
        <v>10.3</v>
      </c>
      <c r="AA14">
        <v>9.4</v>
      </c>
      <c r="AB14">
        <v>13.7</v>
      </c>
      <c r="AC14">
        <v>16.3</v>
      </c>
      <c r="AD14">
        <v>14.6</v>
      </c>
      <c r="AE14">
        <v>8.6</v>
      </c>
      <c r="AF14">
        <v>7.7</v>
      </c>
      <c r="AG14">
        <v>12.9</v>
      </c>
      <c r="AH14">
        <v>10.3</v>
      </c>
      <c r="AI14">
        <v>6</v>
      </c>
      <c r="AJ14">
        <v>6</v>
      </c>
      <c r="AK14">
        <v>6</v>
      </c>
      <c r="AL14">
        <v>6</v>
      </c>
      <c r="AM14">
        <v>5.0999999999999996</v>
      </c>
      <c r="AN14">
        <v>6</v>
      </c>
      <c r="AO14">
        <v>3.4</v>
      </c>
      <c r="AP14">
        <v>3.4</v>
      </c>
      <c r="AQ14">
        <v>0.9</v>
      </c>
      <c r="AR14">
        <v>1.7</v>
      </c>
      <c r="AS14">
        <v>3.4</v>
      </c>
      <c r="AT14">
        <v>2.6</v>
      </c>
      <c r="AU14">
        <v>3.4</v>
      </c>
      <c r="AV14">
        <v>2.6</v>
      </c>
      <c r="AW14">
        <v>2.6</v>
      </c>
      <c r="AX14">
        <v>2.6</v>
      </c>
      <c r="AY14">
        <v>2.6</v>
      </c>
      <c r="AZ14">
        <v>0</v>
      </c>
      <c r="BA14">
        <v>1.7</v>
      </c>
      <c r="BB14">
        <v>0.9</v>
      </c>
      <c r="BC14">
        <v>0</v>
      </c>
      <c r="BD14">
        <v>0.9</v>
      </c>
      <c r="BE14">
        <v>2.6</v>
      </c>
      <c r="BF14">
        <v>1.7</v>
      </c>
      <c r="BG14">
        <v>1.7</v>
      </c>
      <c r="BH14">
        <v>1.7</v>
      </c>
      <c r="BI14">
        <v>0.9</v>
      </c>
      <c r="BJ14">
        <v>1.7</v>
      </c>
      <c r="BK14">
        <v>0</v>
      </c>
      <c r="BL14">
        <v>0</v>
      </c>
      <c r="BM14">
        <v>0</v>
      </c>
      <c r="BN14">
        <v>1.7</v>
      </c>
      <c r="BO14">
        <v>1.7</v>
      </c>
      <c r="BP14">
        <v>0.9</v>
      </c>
      <c r="BQ14">
        <v>0</v>
      </c>
    </row>
    <row r="15" spans="1:160" x14ac:dyDescent="0.25">
      <c r="A15" t="s">
        <v>344</v>
      </c>
      <c r="B15">
        <v>0.8</v>
      </c>
      <c r="C15">
        <v>6</v>
      </c>
      <c r="D15">
        <v>12.2</v>
      </c>
      <c r="E15">
        <v>12.7</v>
      </c>
      <c r="F15">
        <v>15.3</v>
      </c>
      <c r="G15">
        <v>16</v>
      </c>
      <c r="H15">
        <v>15.1</v>
      </c>
      <c r="I15">
        <v>19.2</v>
      </c>
      <c r="J15">
        <v>17.7</v>
      </c>
      <c r="K15">
        <v>16.600000000000001</v>
      </c>
      <c r="L15">
        <v>15.2</v>
      </c>
      <c r="M15">
        <v>14</v>
      </c>
      <c r="N15">
        <v>13.6</v>
      </c>
      <c r="O15">
        <v>13.7</v>
      </c>
      <c r="P15">
        <v>13.3</v>
      </c>
      <c r="Q15">
        <v>13.6</v>
      </c>
      <c r="R15">
        <v>18.2</v>
      </c>
      <c r="S15">
        <v>20.5</v>
      </c>
      <c r="T15">
        <v>24.8</v>
      </c>
      <c r="U15">
        <v>28.6</v>
      </c>
      <c r="V15">
        <v>27.7</v>
      </c>
      <c r="W15">
        <v>30.3</v>
      </c>
      <c r="X15">
        <v>33.4</v>
      </c>
      <c r="Y15">
        <v>28.9</v>
      </c>
      <c r="Z15">
        <v>30.2</v>
      </c>
      <c r="AA15">
        <v>32.5</v>
      </c>
      <c r="AB15">
        <v>37</v>
      </c>
      <c r="AC15">
        <v>33.4</v>
      </c>
      <c r="AD15">
        <v>35.5</v>
      </c>
      <c r="AE15">
        <v>33.299999999999997</v>
      </c>
      <c r="AF15">
        <v>31</v>
      </c>
      <c r="AG15">
        <v>33.5</v>
      </c>
      <c r="AH15">
        <v>28.4</v>
      </c>
      <c r="AI15">
        <v>26.5</v>
      </c>
      <c r="AJ15">
        <v>25</v>
      </c>
      <c r="AK15">
        <v>21.2</v>
      </c>
      <c r="AL15">
        <v>24.8</v>
      </c>
      <c r="AM15">
        <v>21.8</v>
      </c>
      <c r="AN15">
        <v>21.4</v>
      </c>
      <c r="AO15">
        <v>21.5</v>
      </c>
      <c r="AP15">
        <v>21.8</v>
      </c>
      <c r="AQ15">
        <v>21.5</v>
      </c>
      <c r="AR15">
        <v>20.399999999999999</v>
      </c>
      <c r="AS15">
        <v>22.7</v>
      </c>
      <c r="AT15">
        <v>20.7</v>
      </c>
      <c r="AU15">
        <v>19.5</v>
      </c>
      <c r="AV15">
        <v>21.2</v>
      </c>
      <c r="AW15">
        <v>16.600000000000001</v>
      </c>
      <c r="AX15">
        <v>18.600000000000001</v>
      </c>
      <c r="AY15">
        <v>15.7</v>
      </c>
      <c r="AZ15">
        <v>15.6</v>
      </c>
      <c r="BA15">
        <v>14.8</v>
      </c>
      <c r="BB15">
        <v>12.6</v>
      </c>
      <c r="BC15">
        <v>11.9</v>
      </c>
      <c r="BD15">
        <v>9.9</v>
      </c>
      <c r="BE15">
        <v>9.8000000000000007</v>
      </c>
      <c r="BF15">
        <v>9.6</v>
      </c>
      <c r="BG15">
        <v>8</v>
      </c>
      <c r="BH15">
        <v>6.7</v>
      </c>
      <c r="BI15">
        <v>6.4</v>
      </c>
      <c r="BJ15">
        <v>6.4</v>
      </c>
      <c r="BK15">
        <v>5.5</v>
      </c>
      <c r="BL15">
        <v>6.3</v>
      </c>
      <c r="BM15">
        <v>4.5999999999999996</v>
      </c>
      <c r="BN15">
        <v>5.0999999999999996</v>
      </c>
      <c r="BO15">
        <v>4.0999999999999996</v>
      </c>
      <c r="BP15">
        <v>3.7</v>
      </c>
      <c r="BQ15">
        <v>2.2000000000000002</v>
      </c>
    </row>
    <row r="18" spans="1:4" ht="15" customHeight="1" x14ac:dyDescent="0.25">
      <c r="A18" s="158" t="s">
        <v>345</v>
      </c>
      <c r="B18" s="158"/>
      <c r="C18" s="158"/>
      <c r="D18" s="158"/>
    </row>
    <row r="19" spans="1:4" ht="16.5" customHeight="1" x14ac:dyDescent="0.25">
      <c r="A19" s="151" t="s">
        <v>84</v>
      </c>
      <c r="B19" s="151"/>
      <c r="C19" s="151"/>
      <c r="D19" s="151"/>
    </row>
  </sheetData>
  <mergeCells count="3">
    <mergeCell ref="A18:D18"/>
    <mergeCell ref="A19:D19"/>
    <mergeCell ref="B6:BQ6"/>
  </mergeCells>
  <hyperlinks>
    <hyperlink ref="A4" location="Forside!A1" display="Forside"/>
  </hyperlinks>
  <pageMargins left="0.7" right="0.7" top="0.75" bottom="0.75" header="0.3" footer="0.3"/>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7"/>
  <sheetViews>
    <sheetView workbookViewId="0">
      <selection activeCell="O16" sqref="O16"/>
    </sheetView>
  </sheetViews>
  <sheetFormatPr defaultRowHeight="15" x14ac:dyDescent="0.25"/>
  <cols>
    <col min="1" max="1" width="38.5703125" customWidth="1"/>
    <col min="2" max="2" width="9.140625" bestFit="1" customWidth="1"/>
    <col min="3" max="24" width="10.140625" bestFit="1" customWidth="1"/>
  </cols>
  <sheetData>
    <row r="1" spans="1:24" s="51" customFormat="1" x14ac:dyDescent="0.25">
      <c r="A1" s="50"/>
    </row>
    <row r="2" spans="1:24" s="48" customFormat="1" ht="23.25" x14ac:dyDescent="0.35">
      <c r="A2" s="52" t="s">
        <v>508</v>
      </c>
    </row>
    <row r="3" spans="1:24" s="51" customFormat="1" x14ac:dyDescent="0.25">
      <c r="A3" s="50"/>
    </row>
    <row r="4" spans="1:24" s="51" customFormat="1" ht="18.75" x14ac:dyDescent="0.3">
      <c r="A4" s="53" t="s">
        <v>81</v>
      </c>
    </row>
    <row r="5" spans="1:24" s="51" customFormat="1" x14ac:dyDescent="0.25">
      <c r="A5" s="50"/>
    </row>
    <row r="6" spans="1:24" x14ac:dyDescent="0.25">
      <c r="A6" s="18" t="s">
        <v>273</v>
      </c>
      <c r="B6" s="94">
        <v>1998</v>
      </c>
      <c r="C6" s="94">
        <v>1999</v>
      </c>
      <c r="D6" s="94">
        <v>2000</v>
      </c>
      <c r="E6" s="94">
        <v>2001</v>
      </c>
      <c r="F6" s="94">
        <v>2002</v>
      </c>
      <c r="G6" s="94">
        <v>2003</v>
      </c>
      <c r="H6" s="94">
        <v>2004</v>
      </c>
      <c r="I6" s="94">
        <v>2005</v>
      </c>
      <c r="J6" s="94">
        <v>2006</v>
      </c>
      <c r="K6" s="94">
        <v>2007</v>
      </c>
      <c r="L6" s="94">
        <v>2008</v>
      </c>
      <c r="M6" s="94">
        <v>2009</v>
      </c>
      <c r="N6" s="94">
        <v>2010</v>
      </c>
      <c r="O6" s="94">
        <v>2011</v>
      </c>
      <c r="P6" s="94">
        <v>2012</v>
      </c>
      <c r="Q6" s="94">
        <v>2013</v>
      </c>
      <c r="R6" s="94">
        <v>2014</v>
      </c>
      <c r="S6" s="94">
        <v>2015</v>
      </c>
      <c r="T6" s="94">
        <v>2016</v>
      </c>
      <c r="U6" s="94">
        <v>2017</v>
      </c>
      <c r="V6" s="94">
        <v>2018</v>
      </c>
      <c r="W6" s="94">
        <v>2019</v>
      </c>
      <c r="X6" s="85"/>
    </row>
    <row r="7" spans="1:24" x14ac:dyDescent="0.25">
      <c r="A7" t="s">
        <v>311</v>
      </c>
      <c r="B7" s="86">
        <v>77.099999999999994</v>
      </c>
      <c r="C7" s="86">
        <v>77.400000000000006</v>
      </c>
      <c r="D7" s="86">
        <v>77.8</v>
      </c>
      <c r="E7" s="86">
        <v>78</v>
      </c>
      <c r="F7" s="86">
        <v>76.8</v>
      </c>
      <c r="G7" s="86">
        <v>76</v>
      </c>
      <c r="H7" s="86">
        <v>76</v>
      </c>
      <c r="I7" s="86">
        <v>76.8</v>
      </c>
      <c r="J7" s="86">
        <v>78.099999999999994</v>
      </c>
      <c r="K7" s="86">
        <v>78.8</v>
      </c>
      <c r="L7" s="86">
        <v>77.8</v>
      </c>
      <c r="M7" s="86">
        <v>75</v>
      </c>
      <c r="N7" s="86">
        <v>74.7</v>
      </c>
      <c r="O7" s="86">
        <v>74.7</v>
      </c>
      <c r="P7" s="2">
        <v>74.5</v>
      </c>
      <c r="Q7" s="2">
        <v>75</v>
      </c>
      <c r="R7" s="2">
        <v>75.7</v>
      </c>
      <c r="S7" s="2">
        <v>76.3</v>
      </c>
      <c r="T7" s="2">
        <v>76.8</v>
      </c>
      <c r="U7" s="2">
        <v>77.400000000000006</v>
      </c>
      <c r="V7" s="2">
        <v>78.2</v>
      </c>
      <c r="W7" s="2">
        <v>78.5</v>
      </c>
      <c r="X7" s="2"/>
    </row>
    <row r="8" spans="1:24" x14ac:dyDescent="0.25">
      <c r="A8" t="s">
        <v>312</v>
      </c>
      <c r="B8" s="67">
        <v>7.5</v>
      </c>
      <c r="C8" s="67">
        <v>11</v>
      </c>
      <c r="D8" s="67">
        <v>16.5</v>
      </c>
      <c r="E8" s="67">
        <v>21.6</v>
      </c>
      <c r="F8" s="67">
        <v>24.4</v>
      </c>
      <c r="G8" s="67">
        <v>26.7</v>
      </c>
      <c r="H8" s="67">
        <v>28.7</v>
      </c>
      <c r="I8" s="67">
        <v>31.4</v>
      </c>
      <c r="J8" s="67">
        <v>36.299999999999997</v>
      </c>
      <c r="K8" s="67">
        <v>38.6</v>
      </c>
      <c r="L8" s="67"/>
      <c r="M8" s="67"/>
      <c r="N8" s="67"/>
      <c r="O8" s="67"/>
    </row>
    <row r="9" spans="1:24" x14ac:dyDescent="0.25">
      <c r="A9" t="s">
        <v>313</v>
      </c>
      <c r="B9" s="67"/>
      <c r="C9" s="67"/>
      <c r="D9" s="67"/>
      <c r="E9" s="67"/>
      <c r="F9" s="67">
        <v>8.5</v>
      </c>
      <c r="G9" s="67">
        <v>17.399999999999999</v>
      </c>
      <c r="H9" s="67">
        <v>26</v>
      </c>
      <c r="I9" s="67">
        <v>29.9</v>
      </c>
      <c r="J9" s="67">
        <v>38.299999999999997</v>
      </c>
      <c r="K9" s="67">
        <v>44</v>
      </c>
      <c r="L9" s="67">
        <v>44.5</v>
      </c>
      <c r="M9" s="67">
        <v>38.799999999999997</v>
      </c>
      <c r="N9" s="67">
        <v>37.1</v>
      </c>
      <c r="O9" s="67">
        <v>35.200000000000003</v>
      </c>
    </row>
    <row r="10" spans="1:24" x14ac:dyDescent="0.25">
      <c r="A10" t="s">
        <v>314</v>
      </c>
      <c r="B10" s="67"/>
      <c r="C10" s="67"/>
      <c r="D10" s="67"/>
      <c r="E10" s="67"/>
      <c r="F10" s="67"/>
      <c r="G10" s="67"/>
      <c r="H10" s="67"/>
      <c r="I10" s="67"/>
      <c r="J10" s="67">
        <v>21.9</v>
      </c>
      <c r="K10" s="67">
        <v>38.4</v>
      </c>
      <c r="L10" s="67">
        <v>43.7</v>
      </c>
      <c r="M10" s="67">
        <v>41.8</v>
      </c>
      <c r="N10" s="67">
        <v>40.5</v>
      </c>
      <c r="O10" s="67">
        <v>40.6</v>
      </c>
      <c r="P10">
        <v>40</v>
      </c>
      <c r="Q10">
        <v>37.1</v>
      </c>
      <c r="R10">
        <v>41.6</v>
      </c>
      <c r="S10">
        <v>40.200000000000003</v>
      </c>
    </row>
    <row r="11" spans="1:24" x14ac:dyDescent="0.25">
      <c r="A11" t="s">
        <v>315</v>
      </c>
      <c r="B11" s="67"/>
      <c r="C11" s="67"/>
      <c r="D11" s="67"/>
      <c r="E11" s="67"/>
      <c r="F11" s="67"/>
      <c r="G11" s="67"/>
      <c r="H11" s="67"/>
      <c r="I11" s="67"/>
      <c r="J11" s="67"/>
      <c r="K11" s="67"/>
      <c r="L11" s="67"/>
      <c r="M11" s="67"/>
      <c r="N11" s="67">
        <v>13.9</v>
      </c>
      <c r="O11" s="67">
        <v>21.8</v>
      </c>
      <c r="P11">
        <v>24.3</v>
      </c>
      <c r="Q11">
        <v>29.6</v>
      </c>
      <c r="R11">
        <v>30.1</v>
      </c>
      <c r="S11">
        <v>37.4</v>
      </c>
      <c r="T11">
        <v>43.7</v>
      </c>
      <c r="U11">
        <v>46.4</v>
      </c>
      <c r="V11">
        <v>50.1</v>
      </c>
      <c r="W11">
        <v>49.8</v>
      </c>
    </row>
    <row r="12" spans="1:24" x14ac:dyDescent="0.25">
      <c r="A12" t="s">
        <v>316</v>
      </c>
      <c r="B12" s="67"/>
      <c r="C12" s="67"/>
      <c r="D12" s="67"/>
      <c r="E12" s="67"/>
      <c r="F12" s="67"/>
      <c r="G12" s="67"/>
      <c r="H12" s="67"/>
      <c r="I12" s="67"/>
      <c r="J12" s="67"/>
      <c r="K12" s="67"/>
      <c r="L12" s="67"/>
      <c r="M12" s="67"/>
      <c r="N12" s="67"/>
      <c r="O12" s="67"/>
      <c r="R12">
        <v>5.4</v>
      </c>
      <c r="S12">
        <v>13.4</v>
      </c>
      <c r="T12">
        <v>29.8</v>
      </c>
      <c r="U12">
        <v>38.9</v>
      </c>
      <c r="V12">
        <v>45.8</v>
      </c>
      <c r="W12">
        <v>48.4</v>
      </c>
    </row>
    <row r="13" spans="1:24" x14ac:dyDescent="0.25">
      <c r="A13" t="s">
        <v>317</v>
      </c>
      <c r="B13" s="67"/>
      <c r="C13" s="67"/>
      <c r="D13" s="67"/>
      <c r="E13" s="67"/>
      <c r="F13" s="67"/>
      <c r="G13" s="67"/>
      <c r="H13" s="67"/>
      <c r="I13" s="67"/>
      <c r="J13" s="67"/>
      <c r="K13" s="67"/>
      <c r="L13" s="67"/>
      <c r="M13" s="67"/>
      <c r="N13" s="67"/>
      <c r="O13" s="67"/>
      <c r="V13">
        <v>25</v>
      </c>
      <c r="W13">
        <v>33.200000000000003</v>
      </c>
    </row>
    <row r="16" spans="1:24" ht="72.95" customHeight="1" x14ac:dyDescent="0.25">
      <c r="A16" s="158" t="s">
        <v>318</v>
      </c>
      <c r="B16" s="158"/>
      <c r="C16" s="158"/>
      <c r="D16" s="158"/>
      <c r="E16" s="158"/>
      <c r="F16" s="158"/>
      <c r="G16" s="158"/>
    </row>
    <row r="17" spans="1:1" x14ac:dyDescent="0.25">
      <c r="A17" s="15" t="s">
        <v>84</v>
      </c>
    </row>
  </sheetData>
  <mergeCells count="1">
    <mergeCell ref="A16:G16"/>
  </mergeCells>
  <hyperlinks>
    <hyperlink ref="A4" location="Forside!A1" display="Forside"/>
  </hyperlinks>
  <pageMargins left="0.7" right="0.7" top="0.75" bottom="0.75" header="0.3" footer="0.3"/>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D12"/>
  <sheetViews>
    <sheetView workbookViewId="0">
      <selection activeCell="A12" sqref="A12:D12"/>
    </sheetView>
  </sheetViews>
  <sheetFormatPr defaultRowHeight="15" x14ac:dyDescent="0.25"/>
  <cols>
    <col min="1" max="1" width="45.7109375" customWidth="1"/>
    <col min="2" max="2" width="20.28515625" bestFit="1" customWidth="1"/>
    <col min="3" max="69" width="11.140625" bestFit="1" customWidth="1"/>
  </cols>
  <sheetData>
    <row r="1" spans="1:160" s="51" customFormat="1" x14ac:dyDescent="0.25">
      <c r="A1" s="50"/>
    </row>
    <row r="2" spans="1:160" s="48" customFormat="1" ht="23.25" x14ac:dyDescent="0.35">
      <c r="A2" s="52" t="s">
        <v>325</v>
      </c>
    </row>
    <row r="3" spans="1:160" s="51" customFormat="1" x14ac:dyDescent="0.25">
      <c r="A3" s="50"/>
    </row>
    <row r="4" spans="1:160" s="51" customFormat="1" ht="18.75" x14ac:dyDescent="0.3">
      <c r="A4" s="53" t="s">
        <v>81</v>
      </c>
    </row>
    <row r="5" spans="1:160" s="51" customFormat="1" x14ac:dyDescent="0.25">
      <c r="A5" s="50"/>
    </row>
    <row r="6" spans="1:160" x14ac:dyDescent="0.25">
      <c r="B6" s="148" t="s">
        <v>222</v>
      </c>
      <c r="C6" s="148"/>
      <c r="D6" s="148"/>
      <c r="E6" s="148"/>
      <c r="F6" s="148"/>
      <c r="G6" s="148"/>
      <c r="H6" s="148"/>
      <c r="I6" s="148"/>
      <c r="J6" s="148"/>
      <c r="K6" s="148"/>
      <c r="L6" s="148"/>
      <c r="M6" s="148"/>
      <c r="N6" s="148"/>
      <c r="O6" s="148"/>
      <c r="P6" s="148"/>
      <c r="Q6" s="148"/>
      <c r="R6" s="148"/>
      <c r="S6" s="148"/>
      <c r="T6" s="148"/>
      <c r="U6" s="148"/>
      <c r="V6" s="148"/>
      <c r="W6" s="148"/>
      <c r="X6" s="148"/>
      <c r="Y6" s="148"/>
      <c r="Z6" s="148"/>
      <c r="AA6" s="148"/>
      <c r="AB6" s="148"/>
      <c r="AC6" s="148"/>
      <c r="AD6" s="148"/>
      <c r="AE6" s="148"/>
      <c r="AF6" s="148"/>
      <c r="AG6" s="148"/>
      <c r="AH6" s="148"/>
      <c r="AI6" s="148"/>
      <c r="AJ6" s="148"/>
      <c r="AK6" s="148"/>
      <c r="AL6" s="148"/>
      <c r="AM6" s="148"/>
      <c r="AN6" s="148"/>
      <c r="AO6" s="148"/>
      <c r="AP6" s="148"/>
      <c r="AQ6" s="148"/>
      <c r="AR6" s="148"/>
      <c r="AS6" s="148"/>
      <c r="AT6" s="148"/>
      <c r="AU6" s="148"/>
      <c r="AV6" s="148"/>
      <c r="AW6" s="148"/>
      <c r="AX6" s="148"/>
      <c r="AY6" s="148"/>
      <c r="AZ6" s="148"/>
      <c r="BA6" s="148"/>
      <c r="BB6" s="148"/>
      <c r="BC6" s="148"/>
      <c r="BD6" s="148"/>
      <c r="BE6" s="148"/>
      <c r="BF6" s="148"/>
      <c r="BG6" s="148"/>
      <c r="BH6" s="148"/>
      <c r="BI6" s="148"/>
      <c r="BJ6" s="148"/>
      <c r="BK6" s="148"/>
      <c r="BL6" s="148"/>
      <c r="BM6" s="148"/>
      <c r="BN6" s="148"/>
      <c r="BO6" s="148"/>
      <c r="BP6" s="148"/>
      <c r="BQ6" s="148"/>
      <c r="BR6" s="148"/>
      <c r="BS6" s="148"/>
      <c r="BT6" s="148"/>
      <c r="BU6" s="148"/>
      <c r="BV6" s="148"/>
      <c r="BW6" s="148"/>
      <c r="BX6" s="148"/>
      <c r="BY6" s="148"/>
      <c r="BZ6" s="148"/>
      <c r="CA6" s="148"/>
      <c r="CB6" s="148"/>
      <c r="CC6" s="148"/>
      <c r="CD6" s="148"/>
      <c r="CE6" s="148"/>
      <c r="CF6" s="148"/>
      <c r="CG6" s="148"/>
      <c r="CH6" s="148"/>
      <c r="CI6" s="148"/>
      <c r="CJ6" s="148"/>
      <c r="CK6" s="148"/>
      <c r="CL6" s="148"/>
      <c r="CM6" s="148"/>
      <c r="CN6" s="148"/>
    </row>
    <row r="7" spans="1:160" s="12" customFormat="1" x14ac:dyDescent="0.25">
      <c r="A7" s="135" t="s">
        <v>273</v>
      </c>
      <c r="B7" s="94">
        <v>0</v>
      </c>
      <c r="C7" s="12">
        <v>1</v>
      </c>
      <c r="D7" s="12">
        <v>2</v>
      </c>
      <c r="E7" s="12">
        <v>3</v>
      </c>
      <c r="F7" s="12">
        <v>4</v>
      </c>
      <c r="G7" s="12">
        <v>5</v>
      </c>
      <c r="H7" s="12">
        <v>6</v>
      </c>
      <c r="I7" s="12">
        <v>7</v>
      </c>
      <c r="J7" s="12">
        <v>8</v>
      </c>
      <c r="K7" s="12">
        <v>9</v>
      </c>
      <c r="L7" s="12">
        <v>10</v>
      </c>
      <c r="M7" s="12">
        <v>11</v>
      </c>
      <c r="N7" s="12">
        <v>12</v>
      </c>
      <c r="O7" s="12">
        <v>13</v>
      </c>
      <c r="P7" s="12">
        <v>14</v>
      </c>
      <c r="Q7" s="12">
        <v>15</v>
      </c>
      <c r="R7" s="12">
        <v>16</v>
      </c>
      <c r="S7" s="12">
        <v>17</v>
      </c>
      <c r="T7" s="12">
        <v>18</v>
      </c>
      <c r="U7" s="12">
        <v>19</v>
      </c>
      <c r="V7" s="12">
        <v>20</v>
      </c>
      <c r="W7" s="12">
        <v>21</v>
      </c>
      <c r="X7" s="12">
        <v>22</v>
      </c>
      <c r="Y7" s="12">
        <v>23</v>
      </c>
      <c r="Z7" s="12">
        <v>24</v>
      </c>
      <c r="AA7" s="12">
        <v>25</v>
      </c>
      <c r="AB7" s="12">
        <v>26</v>
      </c>
      <c r="AC7" s="12">
        <v>27</v>
      </c>
      <c r="AD7" s="12">
        <v>28</v>
      </c>
      <c r="AE7" s="12">
        <v>29</v>
      </c>
      <c r="AF7" s="12">
        <v>30</v>
      </c>
      <c r="AG7" s="12">
        <v>31</v>
      </c>
      <c r="AH7" s="12">
        <v>32</v>
      </c>
      <c r="AI7" s="12">
        <v>33</v>
      </c>
      <c r="AJ7" s="12">
        <v>34</v>
      </c>
      <c r="AK7" s="12">
        <v>35</v>
      </c>
      <c r="AL7" s="12">
        <v>36</v>
      </c>
      <c r="AM7" s="12">
        <v>37</v>
      </c>
      <c r="AN7" s="12">
        <v>38</v>
      </c>
      <c r="AO7" s="12">
        <v>39</v>
      </c>
      <c r="AP7" s="12">
        <v>40</v>
      </c>
      <c r="AQ7" s="12">
        <v>41</v>
      </c>
      <c r="AR7" s="12">
        <v>42</v>
      </c>
      <c r="AS7" s="12">
        <v>43</v>
      </c>
      <c r="AT7" s="12">
        <v>44</v>
      </c>
      <c r="AU7" s="12">
        <v>45</v>
      </c>
      <c r="AV7" s="12">
        <v>46</v>
      </c>
      <c r="AW7" s="12">
        <v>47</v>
      </c>
      <c r="AX7" s="12">
        <v>48</v>
      </c>
      <c r="AY7" s="12">
        <v>49</v>
      </c>
      <c r="AZ7" s="12">
        <v>50</v>
      </c>
      <c r="BA7" s="12">
        <v>51</v>
      </c>
      <c r="BB7" s="12">
        <v>52</v>
      </c>
      <c r="BC7" s="12">
        <v>53</v>
      </c>
      <c r="BD7" s="12">
        <v>54</v>
      </c>
      <c r="BE7" s="12">
        <v>55</v>
      </c>
      <c r="BF7" s="12">
        <v>56</v>
      </c>
      <c r="BG7" s="12">
        <v>57</v>
      </c>
      <c r="BH7" s="12">
        <v>58</v>
      </c>
      <c r="BI7" s="12">
        <v>59</v>
      </c>
      <c r="BJ7" s="12">
        <v>60</v>
      </c>
      <c r="BK7" s="12">
        <v>61</v>
      </c>
      <c r="BL7" s="12">
        <v>62</v>
      </c>
      <c r="BM7" s="12">
        <v>63</v>
      </c>
      <c r="BN7" s="12">
        <v>64</v>
      </c>
      <c r="BO7" s="12">
        <v>65</v>
      </c>
      <c r="BP7" s="12">
        <v>66</v>
      </c>
      <c r="BQ7" s="12">
        <v>67</v>
      </c>
      <c r="BR7" s="12">
        <v>68</v>
      </c>
      <c r="BS7" s="12">
        <v>69</v>
      </c>
      <c r="BT7" s="12">
        <v>70</v>
      </c>
      <c r="BU7" s="12">
        <v>71</v>
      </c>
      <c r="BV7" s="12">
        <v>72</v>
      </c>
      <c r="BW7" s="12">
        <v>73</v>
      </c>
      <c r="BX7" s="12">
        <v>74</v>
      </c>
      <c r="BY7" s="12">
        <v>75</v>
      </c>
      <c r="BZ7" s="12">
        <v>76</v>
      </c>
      <c r="CA7" s="12">
        <v>77</v>
      </c>
      <c r="CB7" s="12">
        <v>78</v>
      </c>
      <c r="CC7" s="12">
        <v>79</v>
      </c>
      <c r="CD7" s="12">
        <v>80</v>
      </c>
      <c r="CE7" s="12">
        <v>81</v>
      </c>
      <c r="CF7" s="12">
        <v>82</v>
      </c>
      <c r="CG7" s="12">
        <v>83</v>
      </c>
      <c r="CH7" s="12">
        <v>84</v>
      </c>
      <c r="CI7" s="12">
        <v>85</v>
      </c>
      <c r="CJ7" s="12">
        <v>86</v>
      </c>
      <c r="CK7" s="12">
        <v>87</v>
      </c>
      <c r="CL7" s="12">
        <v>88</v>
      </c>
      <c r="CM7" s="12">
        <v>89</v>
      </c>
      <c r="CN7" s="12">
        <v>90</v>
      </c>
      <c r="CO7" s="135"/>
      <c r="CP7" s="135"/>
      <c r="CQ7" s="135"/>
      <c r="CR7" s="135"/>
      <c r="CS7" s="135"/>
      <c r="CT7" s="135"/>
      <c r="CU7" s="135"/>
      <c r="CV7" s="135"/>
      <c r="CW7" s="135"/>
      <c r="CX7" s="135"/>
      <c r="CY7" s="135"/>
      <c r="CZ7" s="135"/>
      <c r="DA7" s="135"/>
      <c r="DB7" s="135"/>
      <c r="DC7" s="135"/>
      <c r="DD7" s="135"/>
      <c r="DE7" s="135"/>
      <c r="DF7" s="135"/>
      <c r="DG7" s="135"/>
      <c r="DH7" s="135"/>
      <c r="DI7" s="135"/>
      <c r="DJ7" s="135"/>
      <c r="DK7" s="135"/>
      <c r="DL7" s="135"/>
      <c r="DM7" s="135"/>
      <c r="DN7" s="135"/>
      <c r="DO7" s="135"/>
      <c r="DP7" s="135"/>
      <c r="DQ7" s="135"/>
      <c r="DR7" s="135"/>
      <c r="DS7" s="135"/>
      <c r="DT7" s="135"/>
      <c r="DU7" s="135"/>
      <c r="DV7" s="135"/>
      <c r="DW7" s="135"/>
      <c r="DX7" s="135"/>
      <c r="DY7" s="135"/>
      <c r="DZ7" s="135"/>
      <c r="EA7" s="135"/>
      <c r="EB7" s="135"/>
      <c r="EC7" s="135"/>
      <c r="ED7" s="135"/>
      <c r="EE7" s="135"/>
      <c r="EF7" s="135"/>
      <c r="EG7" s="135"/>
      <c r="EH7" s="135"/>
      <c r="EI7" s="135"/>
      <c r="EJ7" s="135"/>
      <c r="EK7" s="135"/>
      <c r="EL7" s="135"/>
      <c r="EM7" s="135"/>
      <c r="EN7" s="135"/>
      <c r="EO7" s="135"/>
      <c r="EP7" s="135"/>
      <c r="EQ7" s="135"/>
      <c r="ER7" s="135"/>
      <c r="ES7" s="135"/>
      <c r="ET7" s="135"/>
      <c r="EU7" s="135"/>
      <c r="EV7" s="135"/>
      <c r="EW7" s="135"/>
      <c r="EX7" s="135"/>
      <c r="EY7" s="135"/>
      <c r="EZ7" s="135"/>
      <c r="FA7" s="135"/>
      <c r="FB7" s="135"/>
      <c r="FC7" s="135"/>
      <c r="FD7" s="135"/>
    </row>
    <row r="8" spans="1:160" x14ac:dyDescent="0.25">
      <c r="A8" t="s">
        <v>202</v>
      </c>
      <c r="B8">
        <v>0.5</v>
      </c>
      <c r="C8">
        <v>1</v>
      </c>
      <c r="D8">
        <v>1</v>
      </c>
      <c r="E8">
        <v>1.1000000000000001</v>
      </c>
      <c r="F8">
        <v>1</v>
      </c>
      <c r="G8">
        <v>1</v>
      </c>
      <c r="H8">
        <v>1</v>
      </c>
      <c r="I8">
        <v>1</v>
      </c>
      <c r="J8">
        <v>1.1000000000000001</v>
      </c>
      <c r="K8">
        <v>1.2</v>
      </c>
      <c r="L8">
        <v>1.2</v>
      </c>
      <c r="M8">
        <v>1.2</v>
      </c>
      <c r="N8">
        <v>1.2</v>
      </c>
      <c r="O8">
        <v>1.2</v>
      </c>
      <c r="P8">
        <v>1.2</v>
      </c>
      <c r="Q8">
        <v>1.2</v>
      </c>
      <c r="R8">
        <v>1.2</v>
      </c>
      <c r="S8">
        <v>1.2</v>
      </c>
      <c r="T8">
        <v>1.2</v>
      </c>
      <c r="U8">
        <v>1.2</v>
      </c>
      <c r="V8">
        <v>1.2</v>
      </c>
      <c r="W8">
        <v>1.2</v>
      </c>
      <c r="X8">
        <v>1.2</v>
      </c>
      <c r="Y8">
        <v>1.2</v>
      </c>
      <c r="Z8">
        <v>1.3</v>
      </c>
      <c r="AA8">
        <v>1.3</v>
      </c>
      <c r="AB8">
        <v>1.2</v>
      </c>
      <c r="AC8">
        <v>1.3</v>
      </c>
      <c r="AD8">
        <v>1.2</v>
      </c>
      <c r="AE8">
        <v>1.2</v>
      </c>
      <c r="AF8">
        <v>1.1000000000000001</v>
      </c>
      <c r="AG8">
        <v>1.1000000000000001</v>
      </c>
      <c r="AH8">
        <v>1</v>
      </c>
      <c r="AI8">
        <v>1</v>
      </c>
      <c r="AJ8">
        <v>1</v>
      </c>
      <c r="AK8">
        <v>1</v>
      </c>
      <c r="AL8">
        <v>1</v>
      </c>
      <c r="AM8">
        <v>1</v>
      </c>
      <c r="AN8">
        <v>1</v>
      </c>
      <c r="AO8">
        <v>1.1000000000000001</v>
      </c>
      <c r="AP8">
        <v>1.1000000000000001</v>
      </c>
      <c r="AQ8">
        <v>1.2</v>
      </c>
      <c r="AR8">
        <v>1.2</v>
      </c>
      <c r="AS8">
        <v>1.2</v>
      </c>
      <c r="AT8">
        <v>1.3</v>
      </c>
      <c r="AU8">
        <v>1.3</v>
      </c>
      <c r="AV8">
        <v>1.3</v>
      </c>
      <c r="AW8">
        <v>1.4</v>
      </c>
      <c r="AX8">
        <v>1.4</v>
      </c>
      <c r="AY8">
        <v>1.3</v>
      </c>
      <c r="AZ8">
        <v>1.3</v>
      </c>
      <c r="BA8">
        <v>1.4</v>
      </c>
      <c r="BB8">
        <v>1.5</v>
      </c>
      <c r="BC8">
        <v>1.6</v>
      </c>
      <c r="BD8">
        <v>1.5</v>
      </c>
      <c r="BE8">
        <v>1.5</v>
      </c>
      <c r="BF8">
        <v>1.5</v>
      </c>
      <c r="BG8">
        <v>1.4</v>
      </c>
      <c r="BH8">
        <v>1.3</v>
      </c>
      <c r="BI8">
        <v>1.3</v>
      </c>
      <c r="BJ8">
        <v>1.3</v>
      </c>
      <c r="BK8">
        <v>1.3</v>
      </c>
      <c r="BL8">
        <v>1.3</v>
      </c>
      <c r="BM8">
        <v>1.3</v>
      </c>
      <c r="BN8">
        <v>1.2</v>
      </c>
      <c r="BO8">
        <v>1.2</v>
      </c>
      <c r="BP8">
        <v>1.2</v>
      </c>
      <c r="BQ8">
        <v>1.2</v>
      </c>
      <c r="BR8">
        <v>1.2</v>
      </c>
      <c r="BS8">
        <v>1.2</v>
      </c>
      <c r="BT8">
        <v>1.2</v>
      </c>
      <c r="BU8">
        <v>1.2</v>
      </c>
      <c r="BV8">
        <v>1.3</v>
      </c>
      <c r="BW8">
        <v>1.3</v>
      </c>
      <c r="BX8">
        <v>1.2</v>
      </c>
      <c r="BY8">
        <v>1.1000000000000001</v>
      </c>
      <c r="BZ8">
        <v>1</v>
      </c>
      <c r="CA8">
        <v>0.9</v>
      </c>
      <c r="CB8">
        <v>0.8</v>
      </c>
      <c r="CC8">
        <v>0.7</v>
      </c>
      <c r="CD8">
        <v>0.7</v>
      </c>
      <c r="CE8">
        <v>0.6</v>
      </c>
      <c r="CF8">
        <v>0.6</v>
      </c>
      <c r="CG8">
        <v>0.5</v>
      </c>
      <c r="CH8">
        <v>0.5</v>
      </c>
      <c r="CI8">
        <v>0.4</v>
      </c>
      <c r="CJ8">
        <v>0.4</v>
      </c>
      <c r="CK8">
        <v>0.3</v>
      </c>
      <c r="CL8">
        <v>0.3</v>
      </c>
      <c r="CM8">
        <v>0.2</v>
      </c>
      <c r="CN8">
        <v>1</v>
      </c>
    </row>
    <row r="9" spans="1:160" x14ac:dyDescent="0.25">
      <c r="A9" t="s">
        <v>324</v>
      </c>
      <c r="B9">
        <v>0</v>
      </c>
      <c r="C9">
        <v>0</v>
      </c>
      <c r="D9">
        <v>0</v>
      </c>
      <c r="E9">
        <v>0.1</v>
      </c>
      <c r="F9">
        <v>0.5</v>
      </c>
      <c r="G9">
        <v>1</v>
      </c>
      <c r="H9">
        <v>1.1000000000000001</v>
      </c>
      <c r="I9">
        <v>1.3</v>
      </c>
      <c r="J9">
        <v>1.3</v>
      </c>
      <c r="K9">
        <v>1.3</v>
      </c>
      <c r="L9">
        <v>1.5</v>
      </c>
      <c r="M9">
        <v>1.5</v>
      </c>
      <c r="N9">
        <v>1.4</v>
      </c>
      <c r="O9">
        <v>1.3</v>
      </c>
      <c r="P9">
        <v>1.3</v>
      </c>
      <c r="Q9">
        <v>1.2</v>
      </c>
      <c r="R9">
        <v>1.2</v>
      </c>
      <c r="S9">
        <v>1.2</v>
      </c>
      <c r="T9">
        <v>1.2</v>
      </c>
      <c r="U9">
        <v>1.4</v>
      </c>
      <c r="V9">
        <v>1.7</v>
      </c>
      <c r="W9">
        <v>2.1</v>
      </c>
      <c r="X9">
        <v>2.1</v>
      </c>
      <c r="Y9">
        <v>2.2000000000000002</v>
      </c>
      <c r="Z9">
        <v>2.2999999999999998</v>
      </c>
      <c r="AA9">
        <v>2.6</v>
      </c>
      <c r="AB9">
        <v>2.4</v>
      </c>
      <c r="AC9">
        <v>2.5</v>
      </c>
      <c r="AD9">
        <v>2.5</v>
      </c>
      <c r="AE9">
        <v>2.8</v>
      </c>
      <c r="AF9">
        <v>2.8</v>
      </c>
      <c r="AG9">
        <v>2.8</v>
      </c>
      <c r="AH9">
        <v>2.7</v>
      </c>
      <c r="AI9">
        <v>2.5</v>
      </c>
      <c r="AJ9">
        <v>2.5</v>
      </c>
      <c r="AK9">
        <v>2.2999999999999998</v>
      </c>
      <c r="AL9">
        <v>2.1</v>
      </c>
      <c r="AM9">
        <v>2</v>
      </c>
      <c r="AN9">
        <v>1.8</v>
      </c>
      <c r="AO9">
        <v>2</v>
      </c>
      <c r="AP9">
        <v>1.8</v>
      </c>
      <c r="AQ9">
        <v>1.7</v>
      </c>
      <c r="AR9">
        <v>1.8</v>
      </c>
      <c r="AS9">
        <v>1.7</v>
      </c>
      <c r="AT9">
        <v>1.7</v>
      </c>
      <c r="AU9">
        <v>1.8</v>
      </c>
      <c r="AV9">
        <v>1.8</v>
      </c>
      <c r="AW9">
        <v>1.7</v>
      </c>
      <c r="AX9">
        <v>1.6</v>
      </c>
      <c r="AY9">
        <v>1.6</v>
      </c>
      <c r="AZ9">
        <v>1.4</v>
      </c>
      <c r="BA9">
        <v>1.4</v>
      </c>
      <c r="BB9">
        <v>1.2</v>
      </c>
      <c r="BC9">
        <v>1.2</v>
      </c>
      <c r="BD9">
        <v>1.2</v>
      </c>
      <c r="BE9">
        <v>1</v>
      </c>
      <c r="BF9">
        <v>0.9</v>
      </c>
      <c r="BG9">
        <v>0.8</v>
      </c>
      <c r="BH9">
        <v>0.7</v>
      </c>
      <c r="BI9">
        <v>0.7</v>
      </c>
      <c r="BJ9">
        <v>0.6</v>
      </c>
      <c r="BK9">
        <v>0.6</v>
      </c>
      <c r="BL9">
        <v>0.5</v>
      </c>
      <c r="BM9">
        <v>0.5</v>
      </c>
      <c r="BN9">
        <v>0.4</v>
      </c>
      <c r="BO9">
        <v>0.3</v>
      </c>
      <c r="BP9">
        <v>0.3</v>
      </c>
      <c r="BQ9">
        <v>0.3</v>
      </c>
      <c r="BR9">
        <v>0.3</v>
      </c>
      <c r="BS9">
        <v>0.3</v>
      </c>
      <c r="BT9">
        <v>0.2</v>
      </c>
      <c r="BU9">
        <v>0.2</v>
      </c>
      <c r="BV9">
        <v>0.2</v>
      </c>
      <c r="BW9">
        <v>0.1</v>
      </c>
      <c r="BX9">
        <v>0.2</v>
      </c>
      <c r="BY9">
        <v>0.1</v>
      </c>
      <c r="BZ9">
        <v>0.1</v>
      </c>
      <c r="CA9">
        <v>0.1</v>
      </c>
      <c r="CB9">
        <v>0.1</v>
      </c>
      <c r="CC9">
        <v>0.1</v>
      </c>
      <c r="CD9">
        <v>0.1</v>
      </c>
      <c r="CE9">
        <v>0.1</v>
      </c>
      <c r="CF9">
        <v>0.1</v>
      </c>
      <c r="CG9">
        <v>0.1</v>
      </c>
      <c r="CH9">
        <v>0.1</v>
      </c>
      <c r="CI9">
        <v>0.1</v>
      </c>
      <c r="CJ9">
        <v>0</v>
      </c>
      <c r="CK9">
        <v>0</v>
      </c>
      <c r="CL9">
        <v>0</v>
      </c>
      <c r="CM9">
        <v>0</v>
      </c>
      <c r="CN9">
        <v>0.1</v>
      </c>
    </row>
    <row r="11" spans="1:160" ht="15" customHeight="1" x14ac:dyDescent="0.25">
      <c r="A11" s="158" t="s">
        <v>509</v>
      </c>
      <c r="B11" s="158"/>
      <c r="C11" s="158"/>
      <c r="D11" s="158"/>
    </row>
    <row r="12" spans="1:160" ht="16.5" customHeight="1" x14ac:dyDescent="0.25">
      <c r="A12" s="151" t="s">
        <v>82</v>
      </c>
      <c r="B12" s="151"/>
      <c r="C12" s="151"/>
      <c r="D12" s="151"/>
    </row>
  </sheetData>
  <mergeCells count="3">
    <mergeCell ref="A11:D11"/>
    <mergeCell ref="A12:D12"/>
    <mergeCell ref="B6:CN6"/>
  </mergeCells>
  <hyperlinks>
    <hyperlink ref="A4" location="Forside!A1" display="Forside"/>
  </hyperlinks>
  <pageMargins left="0.7" right="0.7" top="0.75" bottom="0.75" header="0.3" footer="0.3"/>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workbookViewId="0">
      <selection activeCell="C19" sqref="C19"/>
    </sheetView>
  </sheetViews>
  <sheetFormatPr defaultRowHeight="15" x14ac:dyDescent="0.25"/>
  <cols>
    <col min="1" max="1" width="43.5703125" customWidth="1"/>
    <col min="2" max="2" width="23.85546875" bestFit="1" customWidth="1"/>
    <col min="3" max="3" width="36.85546875" customWidth="1"/>
  </cols>
  <sheetData>
    <row r="1" spans="1:4" s="51" customFormat="1" x14ac:dyDescent="0.25">
      <c r="A1" s="50"/>
    </row>
    <row r="2" spans="1:4" s="48" customFormat="1" ht="23.25" x14ac:dyDescent="0.35">
      <c r="A2" s="52" t="s">
        <v>327</v>
      </c>
    </row>
    <row r="3" spans="1:4" s="51" customFormat="1" x14ac:dyDescent="0.25">
      <c r="A3" s="50"/>
    </row>
    <row r="4" spans="1:4" s="51" customFormat="1" ht="18.75" x14ac:dyDescent="0.3">
      <c r="A4" s="53" t="s">
        <v>81</v>
      </c>
    </row>
    <row r="5" spans="1:4" s="51" customFormat="1" x14ac:dyDescent="0.25">
      <c r="A5" s="50"/>
    </row>
    <row r="6" spans="1:4" ht="45" x14ac:dyDescent="0.25">
      <c r="A6" t="s">
        <v>186</v>
      </c>
      <c r="B6" s="120" t="s">
        <v>145</v>
      </c>
      <c r="C6" s="120" t="s">
        <v>326</v>
      </c>
    </row>
    <row r="7" spans="1:4" x14ac:dyDescent="0.25">
      <c r="A7" t="s">
        <v>324</v>
      </c>
      <c r="B7" s="3">
        <v>-102500</v>
      </c>
      <c r="C7" s="3">
        <v>-130200</v>
      </c>
    </row>
    <row r="8" spans="1:4" x14ac:dyDescent="0.25">
      <c r="B8" s="3"/>
      <c r="C8" s="3"/>
    </row>
    <row r="9" spans="1:4" x14ac:dyDescent="0.25">
      <c r="B9" s="3"/>
    </row>
    <row r="10" spans="1:4" ht="14.45" customHeight="1" x14ac:dyDescent="0.25">
      <c r="A10" s="145" t="s">
        <v>509</v>
      </c>
      <c r="B10" s="145"/>
      <c r="C10" s="145"/>
      <c r="D10" s="11"/>
    </row>
    <row r="11" spans="1:4" x14ac:dyDescent="0.25">
      <c r="A11" s="151" t="s">
        <v>82</v>
      </c>
      <c r="B11" s="151"/>
      <c r="C11" s="151"/>
      <c r="D11" s="151"/>
    </row>
  </sheetData>
  <mergeCells count="2">
    <mergeCell ref="A10:C10"/>
    <mergeCell ref="A11:D11"/>
  </mergeCells>
  <hyperlinks>
    <hyperlink ref="A4" location="Forside!A1" display="Forside"/>
  </hyperlink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workbookViewId="0">
      <selection activeCell="F7" sqref="F7"/>
    </sheetView>
  </sheetViews>
  <sheetFormatPr defaultRowHeight="15" x14ac:dyDescent="0.25"/>
  <cols>
    <col min="1" max="1" width="24" bestFit="1" customWidth="1"/>
    <col min="2" max="2" width="10.7109375" customWidth="1"/>
    <col min="3" max="3" width="11.140625" customWidth="1"/>
    <col min="4" max="4" width="9.5703125" customWidth="1"/>
  </cols>
  <sheetData>
    <row r="1" spans="1:6" s="51" customFormat="1" x14ac:dyDescent="0.25">
      <c r="A1" s="50"/>
    </row>
    <row r="2" spans="1:6" s="48" customFormat="1" ht="47.1" customHeight="1" x14ac:dyDescent="0.35">
      <c r="A2" s="147" t="s">
        <v>124</v>
      </c>
      <c r="B2" s="147"/>
      <c r="C2" s="147"/>
      <c r="D2" s="147"/>
      <c r="E2" s="147"/>
      <c r="F2" s="147"/>
    </row>
    <row r="3" spans="1:6" s="51" customFormat="1" x14ac:dyDescent="0.25">
      <c r="A3" s="50"/>
    </row>
    <row r="4" spans="1:6" s="51" customFormat="1" ht="18.75" x14ac:dyDescent="0.3">
      <c r="A4" s="53" t="s">
        <v>81</v>
      </c>
    </row>
    <row r="5" spans="1:6" s="51" customFormat="1" x14ac:dyDescent="0.25">
      <c r="A5" s="50"/>
    </row>
    <row r="6" spans="1:6" x14ac:dyDescent="0.25">
      <c r="A6" t="s">
        <v>273</v>
      </c>
      <c r="B6" s="12" t="s">
        <v>121</v>
      </c>
      <c r="C6" s="12" t="str">
        <f>"-150 til -50"</f>
        <v>-150 til -50</v>
      </c>
      <c r="D6" s="12" t="str">
        <f>"-50 til 50"</f>
        <v>-50 til 50</v>
      </c>
      <c r="E6" s="12" t="s">
        <v>122</v>
      </c>
      <c r="F6" s="12" t="s">
        <v>123</v>
      </c>
    </row>
    <row r="7" spans="1:6" ht="30" x14ac:dyDescent="0.25">
      <c r="A7" s="68" t="s">
        <v>473</v>
      </c>
      <c r="B7" s="62">
        <v>33.799999999999997</v>
      </c>
      <c r="C7" s="62">
        <v>28.1</v>
      </c>
      <c r="D7" s="62">
        <v>13.9</v>
      </c>
      <c r="E7" s="5">
        <v>11.7</v>
      </c>
      <c r="F7" s="5">
        <v>12.6</v>
      </c>
    </row>
    <row r="8" spans="1:6" ht="14.45" customHeight="1" x14ac:dyDescent="0.25">
      <c r="B8" s="34"/>
      <c r="C8" s="34"/>
      <c r="D8" s="34"/>
      <c r="E8" s="34"/>
      <c r="F8" s="34"/>
    </row>
    <row r="9" spans="1:6" x14ac:dyDescent="0.25">
      <c r="B9" s="4"/>
      <c r="C9" s="4"/>
      <c r="D9" s="4"/>
    </row>
    <row r="10" spans="1:6" ht="17.45" customHeight="1" x14ac:dyDescent="0.25">
      <c r="A10" s="145" t="s">
        <v>395</v>
      </c>
      <c r="B10" s="145"/>
      <c r="C10" s="145"/>
      <c r="D10" s="145"/>
    </row>
    <row r="11" spans="1:6" x14ac:dyDescent="0.25">
      <c r="A11" t="s">
        <v>84</v>
      </c>
      <c r="B11" s="4"/>
      <c r="C11" s="4"/>
      <c r="D11" s="4"/>
    </row>
    <row r="12" spans="1:6" x14ac:dyDescent="0.25">
      <c r="B12" s="4"/>
      <c r="C12" s="4"/>
      <c r="D12" s="4"/>
    </row>
    <row r="13" spans="1:6" x14ac:dyDescent="0.25">
      <c r="B13" s="4"/>
      <c r="C13" s="4"/>
      <c r="D13" s="4"/>
    </row>
  </sheetData>
  <mergeCells count="2">
    <mergeCell ref="A10:D10"/>
    <mergeCell ref="A2:F2"/>
  </mergeCells>
  <hyperlinks>
    <hyperlink ref="A4" location="Forside!A1" display="Forside"/>
  </hyperlinks>
  <pageMargins left="0.7" right="0.7" top="0.75" bottom="0.75" header="0.3" footer="0.3"/>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6"/>
  <sheetViews>
    <sheetView topLeftCell="A22" workbookViewId="0">
      <selection activeCell="B15" sqref="B15"/>
    </sheetView>
  </sheetViews>
  <sheetFormatPr defaultRowHeight="15" x14ac:dyDescent="0.25"/>
  <cols>
    <col min="1" max="1" width="32.7109375" customWidth="1"/>
    <col min="2" max="2" width="18.5703125" style="3" customWidth="1"/>
    <col min="3" max="3" width="20.140625" style="3" bestFit="1" customWidth="1"/>
    <col min="4" max="4" width="22.28515625" style="3" bestFit="1" customWidth="1"/>
    <col min="5" max="5" width="20.7109375" style="3" bestFit="1" customWidth="1"/>
    <col min="6" max="6" width="22.85546875" style="3" bestFit="1" customWidth="1"/>
    <col min="7" max="7" width="31" style="3" bestFit="1" customWidth="1"/>
    <col min="8" max="8" width="33" style="3" bestFit="1" customWidth="1"/>
  </cols>
  <sheetData>
    <row r="1" spans="1:8" s="51" customFormat="1" x14ac:dyDescent="0.25">
      <c r="A1" s="50"/>
      <c r="B1" s="54"/>
      <c r="C1" s="54"/>
      <c r="D1" s="54"/>
      <c r="E1" s="54"/>
      <c r="F1" s="54"/>
      <c r="G1" s="54"/>
      <c r="H1" s="54"/>
    </row>
    <row r="2" spans="1:8" s="48" customFormat="1" ht="23.25" x14ac:dyDescent="0.35">
      <c r="A2" s="52" t="s">
        <v>358</v>
      </c>
      <c r="B2" s="55"/>
      <c r="C2" s="55"/>
      <c r="D2" s="55"/>
      <c r="E2" s="55"/>
      <c r="F2" s="55"/>
      <c r="G2" s="55"/>
      <c r="H2" s="55"/>
    </row>
    <row r="3" spans="1:8" s="51" customFormat="1" x14ac:dyDescent="0.25">
      <c r="A3" s="50"/>
      <c r="B3" s="54"/>
      <c r="C3" s="54"/>
      <c r="D3" s="54"/>
      <c r="E3" s="54"/>
      <c r="F3" s="54"/>
      <c r="G3" s="54"/>
      <c r="H3" s="54"/>
    </row>
    <row r="4" spans="1:8" s="51" customFormat="1" ht="18.75" x14ac:dyDescent="0.3">
      <c r="A4" s="53" t="s">
        <v>81</v>
      </c>
      <c r="B4" s="54"/>
      <c r="C4" s="54"/>
      <c r="D4" s="54"/>
      <c r="E4" s="54"/>
      <c r="F4" s="54"/>
      <c r="G4" s="54"/>
      <c r="H4" s="54"/>
    </row>
    <row r="5" spans="1:8" s="51" customFormat="1" x14ac:dyDescent="0.25">
      <c r="A5" s="50"/>
      <c r="B5" s="54"/>
      <c r="C5" s="54"/>
      <c r="D5" s="54"/>
      <c r="E5" s="54"/>
      <c r="F5" s="54"/>
      <c r="G5" s="54"/>
      <c r="H5" s="54"/>
    </row>
    <row r="6" spans="1:8" x14ac:dyDescent="0.25">
      <c r="C6" s="163" t="s">
        <v>141</v>
      </c>
      <c r="D6" s="163"/>
      <c r="E6" s="163"/>
      <c r="F6" s="163" t="s">
        <v>142</v>
      </c>
      <c r="G6" s="163"/>
      <c r="H6" s="163"/>
    </row>
    <row r="7" spans="1:8" x14ac:dyDescent="0.25">
      <c r="B7" s="12" t="s">
        <v>0</v>
      </c>
      <c r="C7" t="s">
        <v>80</v>
      </c>
      <c r="D7" t="s">
        <v>92</v>
      </c>
      <c r="E7" t="s">
        <v>93</v>
      </c>
      <c r="F7" t="s">
        <v>80</v>
      </c>
      <c r="G7" t="s">
        <v>92</v>
      </c>
      <c r="H7" t="s">
        <v>93</v>
      </c>
    </row>
    <row r="8" spans="1:8" ht="15" customHeight="1" x14ac:dyDescent="0.25">
      <c r="A8" t="s">
        <v>45</v>
      </c>
      <c r="B8" s="20">
        <v>84</v>
      </c>
      <c r="C8" s="20">
        <v>75</v>
      </c>
      <c r="D8" s="20">
        <v>49</v>
      </c>
      <c r="E8" s="20">
        <v>64</v>
      </c>
      <c r="F8" s="20">
        <v>34</v>
      </c>
      <c r="G8" s="20">
        <v>24</v>
      </c>
      <c r="H8" s="20">
        <v>19</v>
      </c>
    </row>
    <row r="9" spans="1:8" x14ac:dyDescent="0.25">
      <c r="A9" t="s">
        <v>46</v>
      </c>
      <c r="B9" s="20">
        <v>1</v>
      </c>
      <c r="C9" s="20">
        <v>1</v>
      </c>
      <c r="D9" s="20">
        <v>0</v>
      </c>
      <c r="E9" s="20">
        <v>1</v>
      </c>
      <c r="F9" s="20">
        <v>0</v>
      </c>
      <c r="G9" s="20">
        <v>0</v>
      </c>
      <c r="H9" s="20">
        <v>0</v>
      </c>
    </row>
    <row r="10" spans="1:8" x14ac:dyDescent="0.25">
      <c r="A10" t="s">
        <v>47</v>
      </c>
      <c r="B10" s="20">
        <v>13</v>
      </c>
      <c r="C10" s="20">
        <v>15</v>
      </c>
      <c r="D10" s="20">
        <v>8</v>
      </c>
      <c r="E10" s="20">
        <v>12</v>
      </c>
      <c r="F10" s="20">
        <v>6</v>
      </c>
      <c r="G10" s="20">
        <v>5</v>
      </c>
      <c r="H10" s="20">
        <v>4</v>
      </c>
    </row>
    <row r="11" spans="1:8" x14ac:dyDescent="0.25">
      <c r="A11" t="s">
        <v>48</v>
      </c>
      <c r="B11" s="20">
        <v>32</v>
      </c>
      <c r="C11" s="20">
        <v>27</v>
      </c>
      <c r="D11" s="20">
        <v>16</v>
      </c>
      <c r="E11" s="20">
        <v>23</v>
      </c>
      <c r="F11" s="20">
        <v>12</v>
      </c>
      <c r="G11" s="20">
        <v>9</v>
      </c>
      <c r="H11" s="20">
        <v>7</v>
      </c>
    </row>
    <row r="12" spans="1:8" x14ac:dyDescent="0.25">
      <c r="A12" t="s">
        <v>49</v>
      </c>
      <c r="B12" s="20">
        <v>65</v>
      </c>
      <c r="C12" s="20">
        <v>62</v>
      </c>
      <c r="D12" s="20">
        <v>47</v>
      </c>
      <c r="E12" s="20">
        <v>54</v>
      </c>
      <c r="F12" s="20">
        <v>27</v>
      </c>
      <c r="G12" s="20">
        <v>23</v>
      </c>
      <c r="H12" s="20">
        <v>18</v>
      </c>
    </row>
    <row r="13" spans="1:8" x14ac:dyDescent="0.25">
      <c r="A13" t="s">
        <v>50</v>
      </c>
      <c r="B13" s="20">
        <v>3</v>
      </c>
      <c r="C13" s="20">
        <v>3</v>
      </c>
      <c r="D13" s="20">
        <v>3</v>
      </c>
      <c r="E13" s="20">
        <v>3</v>
      </c>
      <c r="F13" s="20">
        <v>1</v>
      </c>
      <c r="G13" s="20">
        <v>2</v>
      </c>
      <c r="H13" s="20">
        <v>1</v>
      </c>
    </row>
    <row r="14" spans="1:8" x14ac:dyDescent="0.25">
      <c r="A14" t="s">
        <v>51</v>
      </c>
      <c r="B14" s="20">
        <v>17</v>
      </c>
      <c r="C14" s="20">
        <v>19</v>
      </c>
      <c r="D14" s="20">
        <v>18</v>
      </c>
      <c r="E14" s="20">
        <v>18</v>
      </c>
      <c r="F14" s="20">
        <v>8</v>
      </c>
      <c r="G14" s="20">
        <v>10</v>
      </c>
      <c r="H14" s="20">
        <v>8</v>
      </c>
    </row>
    <row r="15" spans="1:8" x14ac:dyDescent="0.25">
      <c r="A15" s="12" t="s">
        <v>359</v>
      </c>
      <c r="B15" s="21">
        <v>216</v>
      </c>
      <c r="C15" s="21">
        <v>201</v>
      </c>
      <c r="D15" s="21">
        <v>141</v>
      </c>
      <c r="E15" s="21">
        <v>176</v>
      </c>
      <c r="F15" s="21">
        <v>88</v>
      </c>
      <c r="G15" s="21">
        <v>73</v>
      </c>
      <c r="H15" s="21">
        <v>58</v>
      </c>
    </row>
    <row r="16" spans="1:8" x14ac:dyDescent="0.25">
      <c r="B16" s="20"/>
      <c r="C16" s="20"/>
      <c r="D16" s="20"/>
      <c r="E16" s="20"/>
      <c r="F16" s="20"/>
      <c r="G16" s="20"/>
    </row>
    <row r="17" spans="1:8" x14ac:dyDescent="0.25">
      <c r="A17" t="s">
        <v>52</v>
      </c>
      <c r="B17" s="20">
        <v>59</v>
      </c>
      <c r="C17" s="20">
        <v>43</v>
      </c>
      <c r="D17" s="20">
        <v>86</v>
      </c>
      <c r="E17" s="20">
        <v>54</v>
      </c>
      <c r="F17" s="20">
        <v>23</v>
      </c>
      <c r="G17" s="20">
        <v>28</v>
      </c>
      <c r="H17" s="20">
        <v>19</v>
      </c>
    </row>
    <row r="18" spans="1:8" x14ac:dyDescent="0.25">
      <c r="A18" t="s">
        <v>53</v>
      </c>
      <c r="B18" s="20">
        <v>3</v>
      </c>
      <c r="C18" s="20">
        <v>4</v>
      </c>
      <c r="D18" s="20">
        <v>6</v>
      </c>
      <c r="E18" s="20">
        <v>3</v>
      </c>
      <c r="F18" s="20">
        <v>3</v>
      </c>
      <c r="G18" s="20">
        <v>7</v>
      </c>
      <c r="H18" s="20">
        <v>7</v>
      </c>
    </row>
    <row r="19" spans="1:8" x14ac:dyDescent="0.25">
      <c r="A19" t="s">
        <v>54</v>
      </c>
      <c r="B19" s="20">
        <v>3</v>
      </c>
      <c r="C19" s="20">
        <v>6</v>
      </c>
      <c r="D19" s="20">
        <v>6</v>
      </c>
      <c r="E19" s="20">
        <v>5</v>
      </c>
      <c r="F19" s="20">
        <v>2</v>
      </c>
      <c r="G19" s="20">
        <v>4</v>
      </c>
      <c r="H19" s="20">
        <v>2</v>
      </c>
    </row>
    <row r="20" spans="1:8" x14ac:dyDescent="0.25">
      <c r="A20" t="s">
        <v>55</v>
      </c>
      <c r="B20" s="20">
        <v>2</v>
      </c>
      <c r="C20" s="20">
        <v>2</v>
      </c>
      <c r="D20" s="20">
        <v>3</v>
      </c>
      <c r="E20" s="20">
        <v>2</v>
      </c>
      <c r="F20" s="20">
        <v>1</v>
      </c>
      <c r="G20" s="20">
        <v>1</v>
      </c>
      <c r="H20" s="20">
        <v>1</v>
      </c>
    </row>
    <row r="21" spans="1:8" x14ac:dyDescent="0.25">
      <c r="A21" t="s">
        <v>56</v>
      </c>
      <c r="B21" s="20">
        <v>2</v>
      </c>
      <c r="C21" s="20">
        <v>3</v>
      </c>
      <c r="D21" s="20">
        <v>2</v>
      </c>
      <c r="E21" s="20">
        <v>3</v>
      </c>
      <c r="F21" s="20">
        <v>1</v>
      </c>
      <c r="G21" s="20">
        <v>2</v>
      </c>
      <c r="H21" s="20">
        <v>1</v>
      </c>
    </row>
    <row r="22" spans="1:8" x14ac:dyDescent="0.25">
      <c r="A22" t="s">
        <v>57</v>
      </c>
      <c r="B22" s="20">
        <v>6</v>
      </c>
      <c r="C22" s="20">
        <v>4</v>
      </c>
      <c r="D22" s="20">
        <v>20</v>
      </c>
      <c r="E22" s="20">
        <v>9</v>
      </c>
      <c r="F22" s="20">
        <v>3</v>
      </c>
      <c r="G22" s="20">
        <v>6</v>
      </c>
      <c r="H22" s="20">
        <v>3</v>
      </c>
    </row>
    <row r="23" spans="1:8" x14ac:dyDescent="0.25">
      <c r="A23" t="s">
        <v>58</v>
      </c>
      <c r="B23" s="20">
        <v>7</v>
      </c>
      <c r="C23" s="20">
        <v>2</v>
      </c>
      <c r="D23" s="20">
        <v>22</v>
      </c>
      <c r="E23" s="20">
        <v>11</v>
      </c>
      <c r="F23" s="20">
        <v>2</v>
      </c>
      <c r="G23" s="20">
        <v>2</v>
      </c>
      <c r="H23" s="20">
        <v>1</v>
      </c>
    </row>
    <row r="24" spans="1:8" x14ac:dyDescent="0.25">
      <c r="A24" t="s">
        <v>59</v>
      </c>
      <c r="B24" s="20">
        <v>2</v>
      </c>
      <c r="C24" s="20">
        <v>1</v>
      </c>
      <c r="D24" s="20">
        <v>0</v>
      </c>
      <c r="E24" s="20">
        <v>0</v>
      </c>
      <c r="F24" s="20">
        <v>0</v>
      </c>
      <c r="G24" s="20">
        <v>0</v>
      </c>
      <c r="H24" s="20">
        <v>0</v>
      </c>
    </row>
    <row r="25" spans="1:8" x14ac:dyDescent="0.25">
      <c r="A25" t="s">
        <v>60</v>
      </c>
      <c r="B25" s="20">
        <v>26</v>
      </c>
      <c r="C25" s="20">
        <v>12</v>
      </c>
      <c r="D25" s="20">
        <v>9</v>
      </c>
      <c r="E25" s="20">
        <v>9</v>
      </c>
      <c r="F25" s="20">
        <v>5</v>
      </c>
      <c r="G25" s="20">
        <v>0</v>
      </c>
      <c r="H25" s="20">
        <v>0</v>
      </c>
    </row>
    <row r="26" spans="1:8" x14ac:dyDescent="0.25">
      <c r="A26" t="s">
        <v>61</v>
      </c>
      <c r="B26" s="20">
        <v>8</v>
      </c>
      <c r="C26" s="20">
        <v>9</v>
      </c>
      <c r="D26" s="20">
        <v>19</v>
      </c>
      <c r="E26" s="20">
        <v>11</v>
      </c>
      <c r="F26" s="20">
        <v>5</v>
      </c>
      <c r="G26" s="20">
        <v>5</v>
      </c>
      <c r="H26" s="20">
        <v>3</v>
      </c>
    </row>
    <row r="27" spans="1:8" x14ac:dyDescent="0.25">
      <c r="A27" t="s">
        <v>62</v>
      </c>
      <c r="B27" s="20">
        <v>7</v>
      </c>
      <c r="C27" s="20">
        <v>6</v>
      </c>
      <c r="D27" s="20">
        <v>5</v>
      </c>
      <c r="E27" s="20">
        <v>5</v>
      </c>
      <c r="F27" s="20">
        <v>2</v>
      </c>
      <c r="G27" s="20">
        <v>2</v>
      </c>
      <c r="H27" s="20">
        <v>2</v>
      </c>
    </row>
    <row r="28" spans="1:8" x14ac:dyDescent="0.25">
      <c r="A28" t="s">
        <v>347</v>
      </c>
      <c r="B28" s="20">
        <v>71</v>
      </c>
      <c r="C28" s="20">
        <v>44</v>
      </c>
      <c r="D28" s="20">
        <v>65</v>
      </c>
      <c r="E28" s="20">
        <v>46</v>
      </c>
      <c r="F28" s="20">
        <v>82</v>
      </c>
      <c r="G28" s="20">
        <v>89</v>
      </c>
      <c r="H28" s="20">
        <v>90</v>
      </c>
    </row>
    <row r="29" spans="1:8" x14ac:dyDescent="0.25">
      <c r="A29" t="s">
        <v>63</v>
      </c>
      <c r="B29" s="20">
        <v>21</v>
      </c>
      <c r="C29" s="20">
        <v>13</v>
      </c>
      <c r="D29" s="20">
        <v>20</v>
      </c>
      <c r="E29" s="20">
        <v>14</v>
      </c>
      <c r="F29" s="20">
        <v>13</v>
      </c>
      <c r="G29" s="20">
        <v>13</v>
      </c>
      <c r="H29" s="20">
        <v>10</v>
      </c>
    </row>
    <row r="30" spans="1:8" x14ac:dyDescent="0.25">
      <c r="A30" t="s">
        <v>64</v>
      </c>
      <c r="B30" s="20">
        <v>3</v>
      </c>
      <c r="C30" s="20">
        <v>2</v>
      </c>
      <c r="D30" s="20">
        <v>2</v>
      </c>
      <c r="E30" s="20">
        <v>1</v>
      </c>
      <c r="F30" s="20">
        <v>1</v>
      </c>
      <c r="G30" s="20">
        <v>1</v>
      </c>
      <c r="H30" s="20">
        <v>0</v>
      </c>
    </row>
    <row r="31" spans="1:8" x14ac:dyDescent="0.25">
      <c r="A31" t="s">
        <v>65</v>
      </c>
      <c r="B31" s="20">
        <v>7</v>
      </c>
      <c r="C31" s="20">
        <v>2</v>
      </c>
      <c r="D31" s="20">
        <v>6</v>
      </c>
      <c r="E31" s="20">
        <v>3</v>
      </c>
      <c r="F31" s="20">
        <v>7</v>
      </c>
      <c r="G31" s="20">
        <v>10</v>
      </c>
      <c r="H31" s="20">
        <v>9</v>
      </c>
    </row>
    <row r="32" spans="1:8" x14ac:dyDescent="0.25">
      <c r="A32" t="s">
        <v>66</v>
      </c>
      <c r="B32" s="20">
        <v>4</v>
      </c>
      <c r="C32" s="20">
        <v>1</v>
      </c>
      <c r="D32" s="20">
        <v>1</v>
      </c>
      <c r="E32" s="20">
        <v>1</v>
      </c>
      <c r="F32" s="20">
        <v>22</v>
      </c>
      <c r="G32" s="20">
        <v>12</v>
      </c>
      <c r="H32" s="20">
        <v>17</v>
      </c>
    </row>
    <row r="33" spans="1:8" x14ac:dyDescent="0.25">
      <c r="A33" t="s">
        <v>67</v>
      </c>
      <c r="B33" s="20">
        <v>16</v>
      </c>
      <c r="C33" s="20">
        <v>12</v>
      </c>
      <c r="D33" s="20">
        <v>14</v>
      </c>
      <c r="E33" s="20">
        <v>10</v>
      </c>
      <c r="F33" s="20">
        <v>25</v>
      </c>
      <c r="G33" s="20">
        <v>40</v>
      </c>
      <c r="H33" s="20">
        <v>39</v>
      </c>
    </row>
    <row r="34" spans="1:8" x14ac:dyDescent="0.25">
      <c r="A34" t="s">
        <v>68</v>
      </c>
      <c r="B34" s="20">
        <v>2</v>
      </c>
      <c r="C34" s="20">
        <v>2</v>
      </c>
      <c r="D34" s="20">
        <v>6</v>
      </c>
      <c r="E34" s="20">
        <v>3</v>
      </c>
      <c r="F34" s="20">
        <v>1</v>
      </c>
      <c r="G34" s="20">
        <v>2</v>
      </c>
      <c r="H34" s="20">
        <v>1</v>
      </c>
    </row>
    <row r="35" spans="1:8" x14ac:dyDescent="0.25">
      <c r="A35" t="s">
        <v>69</v>
      </c>
      <c r="B35" s="20">
        <v>0</v>
      </c>
      <c r="C35" s="20">
        <v>0</v>
      </c>
      <c r="D35" s="20">
        <v>2</v>
      </c>
      <c r="E35" s="20">
        <v>0</v>
      </c>
      <c r="F35" s="20">
        <v>0</v>
      </c>
      <c r="G35" s="20">
        <v>0</v>
      </c>
      <c r="H35" s="20">
        <v>0</v>
      </c>
    </row>
    <row r="36" spans="1:8" x14ac:dyDescent="0.25">
      <c r="A36" t="s">
        <v>70</v>
      </c>
      <c r="B36" s="20">
        <v>17</v>
      </c>
      <c r="C36" s="20">
        <v>14</v>
      </c>
      <c r="D36" s="20">
        <v>14</v>
      </c>
      <c r="E36" s="20">
        <v>13</v>
      </c>
      <c r="F36" s="20">
        <v>13</v>
      </c>
      <c r="G36" s="20">
        <v>12</v>
      </c>
      <c r="H36" s="20">
        <v>12</v>
      </c>
    </row>
    <row r="37" spans="1:8" x14ac:dyDescent="0.25">
      <c r="A37" t="s">
        <v>360</v>
      </c>
      <c r="B37" s="20">
        <v>28</v>
      </c>
      <c r="C37" s="20">
        <v>28</v>
      </c>
      <c r="D37" s="20">
        <v>33</v>
      </c>
      <c r="E37" s="20">
        <v>29</v>
      </c>
      <c r="F37" s="20">
        <v>28</v>
      </c>
      <c r="G37" s="20">
        <v>37</v>
      </c>
      <c r="H37" s="20">
        <v>30</v>
      </c>
    </row>
    <row r="38" spans="1:8" x14ac:dyDescent="0.25">
      <c r="A38" t="s">
        <v>71</v>
      </c>
      <c r="B38" s="20">
        <v>2</v>
      </c>
      <c r="C38" s="20">
        <v>2</v>
      </c>
      <c r="D38" s="20">
        <v>7</v>
      </c>
      <c r="E38" s="20">
        <v>3</v>
      </c>
      <c r="F38" s="20">
        <v>2</v>
      </c>
      <c r="G38" s="20">
        <v>11</v>
      </c>
      <c r="H38" s="20">
        <v>4</v>
      </c>
    </row>
    <row r="39" spans="1:8" x14ac:dyDescent="0.25">
      <c r="A39" t="s">
        <v>72</v>
      </c>
      <c r="B39" s="20">
        <v>26</v>
      </c>
      <c r="C39" s="20">
        <v>26</v>
      </c>
      <c r="D39" s="20">
        <v>26</v>
      </c>
      <c r="E39" s="20">
        <v>26</v>
      </c>
      <c r="F39" s="20">
        <v>26</v>
      </c>
      <c r="G39" s="20">
        <v>26</v>
      </c>
      <c r="H39" s="20">
        <v>26</v>
      </c>
    </row>
    <row r="40" spans="1:8" x14ac:dyDescent="0.25">
      <c r="A40" t="s">
        <v>73</v>
      </c>
      <c r="B40" s="20">
        <v>29</v>
      </c>
      <c r="C40" s="20">
        <v>29</v>
      </c>
      <c r="D40" s="20">
        <v>26</v>
      </c>
      <c r="E40" s="20">
        <v>28</v>
      </c>
      <c r="F40" s="20">
        <v>25</v>
      </c>
      <c r="G40" s="20">
        <v>25</v>
      </c>
      <c r="H40" s="20">
        <v>24</v>
      </c>
    </row>
    <row r="41" spans="1:8" x14ac:dyDescent="0.25">
      <c r="A41" s="12" t="s">
        <v>361</v>
      </c>
      <c r="B41" s="21">
        <v>193</v>
      </c>
      <c r="C41" s="21">
        <v>150</v>
      </c>
      <c r="D41" s="21">
        <v>215</v>
      </c>
      <c r="E41" s="21">
        <v>162</v>
      </c>
      <c r="F41" s="21">
        <v>161</v>
      </c>
      <c r="G41" s="21">
        <v>182</v>
      </c>
      <c r="H41" s="21">
        <v>164</v>
      </c>
    </row>
    <row r="42" spans="1:8" x14ac:dyDescent="0.25">
      <c r="B42" s="20"/>
      <c r="C42" s="20"/>
      <c r="D42" s="20"/>
      <c r="E42" s="20"/>
      <c r="F42" s="20"/>
      <c r="G42" s="20"/>
    </row>
    <row r="43" spans="1:8" x14ac:dyDescent="0.25">
      <c r="A43" s="12" t="s">
        <v>362</v>
      </c>
      <c r="B43" s="21">
        <v>22</v>
      </c>
      <c r="C43" s="21">
        <v>52</v>
      </c>
      <c r="D43" s="21">
        <v>-74</v>
      </c>
      <c r="E43" s="21">
        <v>14</v>
      </c>
      <c r="F43" s="21">
        <v>-72</v>
      </c>
      <c r="G43" s="21">
        <v>-109</v>
      </c>
      <c r="H43" s="104">
        <v>-106</v>
      </c>
    </row>
    <row r="45" spans="1:8" x14ac:dyDescent="0.25">
      <c r="A45" t="s">
        <v>510</v>
      </c>
    </row>
    <row r="46" spans="1:8" x14ac:dyDescent="0.25">
      <c r="A46" t="s">
        <v>111</v>
      </c>
    </row>
  </sheetData>
  <mergeCells count="2">
    <mergeCell ref="C6:E6"/>
    <mergeCell ref="F6:H6"/>
  </mergeCells>
  <hyperlinks>
    <hyperlink ref="A4" location="Forside!A1" display="Forside"/>
  </hyperlinks>
  <pageMargins left="0.7" right="0.7" top="0.75" bottom="0.75" header="0.3" footer="0.3"/>
  <pageSetup paperSize="9" orientation="portrait" r:id="rId1"/>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5"/>
  <sheetViews>
    <sheetView workbookViewId="0">
      <selection activeCell="A4" sqref="A4"/>
    </sheetView>
  </sheetViews>
  <sheetFormatPr defaultRowHeight="15" x14ac:dyDescent="0.25"/>
  <cols>
    <col min="1" max="1" width="22.42578125" customWidth="1"/>
    <col min="2" max="2" width="16.42578125" style="3" bestFit="1" customWidth="1"/>
    <col min="3" max="3" width="20.140625" style="3" bestFit="1" customWidth="1"/>
    <col min="4" max="4" width="18.85546875" style="3" customWidth="1"/>
    <col min="5" max="5" width="20.7109375" style="3" bestFit="1" customWidth="1"/>
    <col min="6" max="6" width="22.85546875" style="3" bestFit="1" customWidth="1"/>
    <col min="7" max="7" width="17.42578125" style="3" customWidth="1"/>
    <col min="8" max="8" width="19.28515625" style="3" customWidth="1"/>
    <col min="9" max="9" width="16.28515625" customWidth="1"/>
    <col min="10" max="10" width="17.140625" customWidth="1"/>
  </cols>
  <sheetData>
    <row r="1" spans="1:10" s="51" customFormat="1" x14ac:dyDescent="0.25">
      <c r="A1" s="50"/>
      <c r="B1" s="54"/>
      <c r="C1" s="54"/>
      <c r="D1" s="54"/>
      <c r="E1" s="54"/>
      <c r="F1" s="54"/>
      <c r="G1" s="54"/>
      <c r="H1" s="54"/>
    </row>
    <row r="2" spans="1:10" s="48" customFormat="1" ht="23.25" x14ac:dyDescent="0.35">
      <c r="A2" s="52" t="s">
        <v>363</v>
      </c>
      <c r="B2" s="55"/>
      <c r="C2" s="55"/>
      <c r="D2" s="55"/>
      <c r="E2" s="55"/>
      <c r="F2" s="55"/>
      <c r="G2" s="55"/>
      <c r="H2" s="55"/>
    </row>
    <row r="3" spans="1:10" s="51" customFormat="1" x14ac:dyDescent="0.25">
      <c r="A3" s="50"/>
      <c r="B3" s="54"/>
      <c r="C3" s="54"/>
      <c r="D3" s="54"/>
      <c r="E3" s="54"/>
      <c r="F3" s="54"/>
      <c r="G3" s="54"/>
      <c r="H3" s="54"/>
    </row>
    <row r="4" spans="1:10" s="51" customFormat="1" ht="18.75" x14ac:dyDescent="0.3">
      <c r="A4" s="53" t="s">
        <v>81</v>
      </c>
      <c r="B4" s="54"/>
      <c r="C4" s="54"/>
      <c r="D4" s="54"/>
      <c r="E4" s="54"/>
      <c r="F4" s="54"/>
      <c r="G4" s="54"/>
      <c r="H4" s="54"/>
    </row>
    <row r="5" spans="1:10" s="51" customFormat="1" x14ac:dyDescent="0.25">
      <c r="A5" s="50"/>
      <c r="B5" s="54"/>
      <c r="C5" s="54"/>
      <c r="D5" s="54"/>
      <c r="E5" s="54"/>
      <c r="F5" s="54"/>
      <c r="G5" s="54"/>
      <c r="H5" s="54"/>
    </row>
    <row r="6" spans="1:10" x14ac:dyDescent="0.25">
      <c r="B6" s="148" t="s">
        <v>109</v>
      </c>
      <c r="C6" s="148"/>
      <c r="D6" s="148"/>
      <c r="E6" s="148" t="s">
        <v>512</v>
      </c>
      <c r="F6" s="148"/>
      <c r="G6" s="148"/>
      <c r="H6" s="148" t="s">
        <v>511</v>
      </c>
      <c r="I6" s="148"/>
      <c r="J6" s="148"/>
    </row>
    <row r="7" spans="1:10" ht="15" customHeight="1" x14ac:dyDescent="0.25">
      <c r="B7" s="106">
        <v>2017</v>
      </c>
      <c r="C7" s="106">
        <v>2018</v>
      </c>
      <c r="D7" s="106">
        <v>2019</v>
      </c>
      <c r="E7" s="106">
        <v>2017</v>
      </c>
      <c r="F7" s="106">
        <v>2018</v>
      </c>
      <c r="G7" s="106">
        <v>2019</v>
      </c>
      <c r="H7" s="106">
        <v>2017</v>
      </c>
      <c r="I7" s="94">
        <v>2018</v>
      </c>
      <c r="J7" s="94">
        <v>2019</v>
      </c>
    </row>
    <row r="8" spans="1:10" x14ac:dyDescent="0.25">
      <c r="A8" s="12" t="s">
        <v>0</v>
      </c>
      <c r="B8" s="21">
        <v>5014</v>
      </c>
      <c r="C8" s="21">
        <v>5016</v>
      </c>
      <c r="D8" s="21">
        <v>5020</v>
      </c>
      <c r="E8" s="21">
        <v>14</v>
      </c>
      <c r="F8" s="21">
        <v>8</v>
      </c>
      <c r="G8" s="21">
        <v>22</v>
      </c>
      <c r="H8" s="21">
        <v>68</v>
      </c>
      <c r="I8" s="12">
        <v>42</v>
      </c>
      <c r="J8" s="12">
        <v>112</v>
      </c>
    </row>
    <row r="9" spans="1:10" x14ac:dyDescent="0.25">
      <c r="B9" s="20"/>
      <c r="C9" s="20"/>
      <c r="D9" s="20"/>
      <c r="E9" s="20"/>
      <c r="F9" s="20"/>
      <c r="G9" s="20"/>
      <c r="H9" s="20"/>
    </row>
    <row r="10" spans="1:10" x14ac:dyDescent="0.25">
      <c r="A10" s="12" t="s">
        <v>5</v>
      </c>
      <c r="B10" s="104">
        <v>271</v>
      </c>
      <c r="C10" s="104">
        <v>282</v>
      </c>
      <c r="D10" s="104">
        <v>287</v>
      </c>
      <c r="E10" s="104">
        <v>28</v>
      </c>
      <c r="F10" s="104">
        <v>27</v>
      </c>
      <c r="G10" s="104">
        <v>38</v>
      </c>
      <c r="H10" s="104">
        <v>7</v>
      </c>
      <c r="I10" s="92">
        <v>8</v>
      </c>
      <c r="J10" s="92">
        <v>11</v>
      </c>
    </row>
    <row r="11" spans="1:10" x14ac:dyDescent="0.25">
      <c r="A11" t="s">
        <v>364</v>
      </c>
      <c r="B11" s="37">
        <v>46</v>
      </c>
      <c r="C11" s="37">
        <v>48</v>
      </c>
      <c r="D11" s="37">
        <v>48</v>
      </c>
      <c r="E11" s="37">
        <v>10</v>
      </c>
      <c r="F11" s="37">
        <v>10</v>
      </c>
      <c r="G11" s="37">
        <v>20</v>
      </c>
      <c r="H11" s="37">
        <v>0</v>
      </c>
      <c r="I11" s="91">
        <v>0</v>
      </c>
      <c r="J11" s="91">
        <v>1</v>
      </c>
    </row>
    <row r="12" spans="1:10" x14ac:dyDescent="0.25">
      <c r="A12" t="s">
        <v>365</v>
      </c>
      <c r="B12" s="37">
        <v>33</v>
      </c>
      <c r="C12" s="37">
        <v>34</v>
      </c>
      <c r="D12" s="37">
        <v>34</v>
      </c>
      <c r="E12" s="37">
        <v>25</v>
      </c>
      <c r="F12" s="37">
        <v>22</v>
      </c>
      <c r="G12" s="37">
        <v>34</v>
      </c>
      <c r="H12" s="37">
        <v>1</v>
      </c>
      <c r="I12" s="91">
        <v>1</v>
      </c>
      <c r="J12" s="91">
        <v>1</v>
      </c>
    </row>
    <row r="13" spans="1:10" x14ac:dyDescent="0.25">
      <c r="A13" s="15" t="s">
        <v>366</v>
      </c>
      <c r="B13" s="37">
        <v>28</v>
      </c>
      <c r="C13" s="37">
        <v>30</v>
      </c>
      <c r="D13" s="37">
        <v>32</v>
      </c>
      <c r="E13" s="37">
        <v>3</v>
      </c>
      <c r="F13" s="37">
        <v>5</v>
      </c>
      <c r="G13" s="37">
        <v>13</v>
      </c>
      <c r="H13" s="37">
        <v>0</v>
      </c>
      <c r="I13" s="91">
        <v>0</v>
      </c>
      <c r="J13" s="91">
        <v>0</v>
      </c>
    </row>
    <row r="14" spans="1:10" x14ac:dyDescent="0.25">
      <c r="A14" t="s">
        <v>367</v>
      </c>
      <c r="B14" s="37">
        <v>17</v>
      </c>
      <c r="C14" s="37">
        <v>17</v>
      </c>
      <c r="D14" s="37">
        <v>17</v>
      </c>
      <c r="E14" s="37">
        <v>21</v>
      </c>
      <c r="F14" s="37">
        <v>22</v>
      </c>
      <c r="G14" s="37">
        <v>30</v>
      </c>
      <c r="H14" s="37">
        <v>0</v>
      </c>
      <c r="I14" s="91">
        <v>0</v>
      </c>
      <c r="J14" s="91">
        <v>1</v>
      </c>
    </row>
    <row r="15" spans="1:10" x14ac:dyDescent="0.25">
      <c r="A15" t="s">
        <v>368</v>
      </c>
      <c r="B15" s="37">
        <v>16</v>
      </c>
      <c r="C15" s="37">
        <v>17</v>
      </c>
      <c r="D15" s="37">
        <v>17</v>
      </c>
      <c r="E15" s="37">
        <v>90</v>
      </c>
      <c r="F15" s="37">
        <v>88</v>
      </c>
      <c r="G15" s="37">
        <v>101</v>
      </c>
      <c r="H15" s="37">
        <v>1</v>
      </c>
      <c r="I15" s="91">
        <v>1</v>
      </c>
      <c r="J15" s="91">
        <v>2</v>
      </c>
    </row>
    <row r="16" spans="1:10" x14ac:dyDescent="0.25">
      <c r="A16" t="s">
        <v>369</v>
      </c>
      <c r="B16" s="37">
        <v>16</v>
      </c>
      <c r="C16" s="37">
        <v>17</v>
      </c>
      <c r="D16" s="37">
        <v>17</v>
      </c>
      <c r="E16" s="37">
        <v>51</v>
      </c>
      <c r="F16" s="37">
        <v>46</v>
      </c>
      <c r="G16" s="37">
        <v>55</v>
      </c>
      <c r="H16" s="37">
        <v>1</v>
      </c>
      <c r="I16" s="91">
        <v>1</v>
      </c>
      <c r="J16" s="91">
        <v>1</v>
      </c>
    </row>
    <row r="17" spans="1:10" x14ac:dyDescent="0.25">
      <c r="A17" t="s">
        <v>370</v>
      </c>
      <c r="B17" s="37">
        <v>14</v>
      </c>
      <c r="C17" s="37">
        <v>15</v>
      </c>
      <c r="D17" s="37">
        <v>15</v>
      </c>
      <c r="E17" s="37">
        <v>12</v>
      </c>
      <c r="F17" s="37">
        <v>15</v>
      </c>
      <c r="G17" s="37">
        <v>24</v>
      </c>
      <c r="H17" s="37">
        <v>0</v>
      </c>
      <c r="I17" s="91">
        <v>0</v>
      </c>
      <c r="J17" s="91">
        <v>0</v>
      </c>
    </row>
    <row r="18" spans="1:10" x14ac:dyDescent="0.25">
      <c r="A18" t="s">
        <v>371</v>
      </c>
      <c r="B18" s="37">
        <v>10</v>
      </c>
      <c r="C18" s="37">
        <v>10</v>
      </c>
      <c r="D18" s="37">
        <v>11</v>
      </c>
      <c r="E18" s="37">
        <v>-20</v>
      </c>
      <c r="F18" s="37">
        <v>-10</v>
      </c>
      <c r="G18" s="37">
        <v>1</v>
      </c>
      <c r="H18" s="37">
        <v>0</v>
      </c>
      <c r="I18" s="91">
        <v>0</v>
      </c>
      <c r="J18" s="91">
        <v>0</v>
      </c>
    </row>
    <row r="19" spans="1:10" x14ac:dyDescent="0.25">
      <c r="A19" t="s">
        <v>372</v>
      </c>
      <c r="B19" s="37">
        <v>10</v>
      </c>
      <c r="C19" s="37">
        <v>10</v>
      </c>
      <c r="D19" s="37">
        <v>10</v>
      </c>
      <c r="E19" s="37">
        <v>82</v>
      </c>
      <c r="F19" s="37">
        <v>68</v>
      </c>
      <c r="G19" s="37">
        <v>100</v>
      </c>
      <c r="H19" s="37">
        <v>1</v>
      </c>
      <c r="I19" s="91">
        <v>1</v>
      </c>
      <c r="J19" s="91">
        <v>1</v>
      </c>
    </row>
    <row r="20" spans="1:10" x14ac:dyDescent="0.25">
      <c r="A20" t="s">
        <v>373</v>
      </c>
      <c r="B20" s="37">
        <v>9</v>
      </c>
      <c r="C20" s="37">
        <v>9</v>
      </c>
      <c r="D20" s="37">
        <v>9</v>
      </c>
      <c r="E20" s="37">
        <v>50</v>
      </c>
      <c r="F20" s="37">
        <v>53</v>
      </c>
      <c r="G20" s="37">
        <v>63</v>
      </c>
      <c r="H20" s="37">
        <v>0</v>
      </c>
      <c r="I20" s="91">
        <v>0</v>
      </c>
      <c r="J20" s="91">
        <v>1</v>
      </c>
    </row>
    <row r="21" spans="1:10" x14ac:dyDescent="0.25">
      <c r="A21" t="s">
        <v>374</v>
      </c>
      <c r="B21" s="37">
        <v>9</v>
      </c>
      <c r="C21" s="37">
        <v>9</v>
      </c>
      <c r="D21" s="37">
        <v>9</v>
      </c>
      <c r="E21" s="37">
        <v>-2</v>
      </c>
      <c r="F21" s="37">
        <v>-2</v>
      </c>
      <c r="G21" s="37">
        <v>8</v>
      </c>
      <c r="H21" s="37">
        <v>0</v>
      </c>
      <c r="I21" s="91">
        <v>0</v>
      </c>
      <c r="J21" s="91">
        <v>0</v>
      </c>
    </row>
    <row r="22" spans="1:10" x14ac:dyDescent="0.25">
      <c r="A22" t="s">
        <v>375</v>
      </c>
      <c r="B22" s="37">
        <v>8</v>
      </c>
      <c r="C22" s="37">
        <v>8</v>
      </c>
      <c r="D22" s="37">
        <v>8</v>
      </c>
      <c r="E22" s="37">
        <v>81</v>
      </c>
      <c r="F22" s="37">
        <v>69</v>
      </c>
      <c r="G22" s="37">
        <v>81</v>
      </c>
      <c r="H22" s="37">
        <v>1</v>
      </c>
      <c r="I22" s="91">
        <v>1</v>
      </c>
      <c r="J22" s="91">
        <v>1</v>
      </c>
    </row>
    <row r="23" spans="1:10" x14ac:dyDescent="0.25">
      <c r="A23" t="s">
        <v>376</v>
      </c>
      <c r="B23" s="37">
        <v>7</v>
      </c>
      <c r="C23" s="37">
        <v>7</v>
      </c>
      <c r="D23" s="37">
        <v>7</v>
      </c>
      <c r="E23" s="37">
        <v>86</v>
      </c>
      <c r="F23" s="37">
        <v>90</v>
      </c>
      <c r="G23" s="37">
        <v>102</v>
      </c>
      <c r="H23" s="37">
        <v>1</v>
      </c>
      <c r="I23" s="91">
        <v>1</v>
      </c>
      <c r="J23" s="91">
        <v>1</v>
      </c>
    </row>
    <row r="24" spans="1:10" x14ac:dyDescent="0.25">
      <c r="A24" t="s">
        <v>377</v>
      </c>
      <c r="B24" s="37">
        <v>6</v>
      </c>
      <c r="C24" s="37">
        <v>7</v>
      </c>
      <c r="D24" s="37">
        <v>7</v>
      </c>
      <c r="E24" s="37">
        <v>32</v>
      </c>
      <c r="F24" s="37">
        <v>40</v>
      </c>
      <c r="G24" s="37">
        <v>49</v>
      </c>
      <c r="H24" s="37">
        <v>0</v>
      </c>
      <c r="I24" s="91">
        <v>0</v>
      </c>
      <c r="J24" s="91">
        <v>0</v>
      </c>
    </row>
    <row r="25" spans="1:10" x14ac:dyDescent="0.25">
      <c r="A25" t="s">
        <v>378</v>
      </c>
      <c r="B25" s="37">
        <v>6</v>
      </c>
      <c r="C25" s="37">
        <v>6</v>
      </c>
      <c r="D25" s="37">
        <v>6</v>
      </c>
      <c r="E25" s="37">
        <v>-2</v>
      </c>
      <c r="F25" s="37">
        <v>2</v>
      </c>
      <c r="G25" s="37">
        <v>11</v>
      </c>
      <c r="H25" s="37">
        <v>0</v>
      </c>
      <c r="I25" s="91">
        <v>0</v>
      </c>
      <c r="J25" s="91">
        <v>0</v>
      </c>
    </row>
    <row r="26" spans="1:10" x14ac:dyDescent="0.25">
      <c r="A26" t="s">
        <v>379</v>
      </c>
      <c r="B26" s="37">
        <v>5</v>
      </c>
      <c r="C26" s="37">
        <v>6</v>
      </c>
      <c r="D26" s="37">
        <v>6</v>
      </c>
      <c r="E26" s="37">
        <v>-20</v>
      </c>
      <c r="F26" s="37">
        <v>-14</v>
      </c>
      <c r="G26" s="37">
        <v>-3</v>
      </c>
      <c r="H26" s="37">
        <v>0</v>
      </c>
      <c r="I26" s="91">
        <v>0</v>
      </c>
      <c r="J26" s="91">
        <v>0</v>
      </c>
    </row>
    <row r="27" spans="1:10" x14ac:dyDescent="0.25">
      <c r="B27" s="37"/>
      <c r="C27" s="37"/>
      <c r="D27" s="37"/>
      <c r="E27" s="37"/>
      <c r="F27" s="37"/>
      <c r="G27" s="37"/>
      <c r="H27" s="37"/>
      <c r="I27" s="91"/>
      <c r="J27" s="91"/>
    </row>
    <row r="28" spans="1:10" x14ac:dyDescent="0.25">
      <c r="A28" s="12" t="s">
        <v>95</v>
      </c>
      <c r="B28" s="104">
        <v>270</v>
      </c>
      <c r="C28" s="104">
        <v>276</v>
      </c>
      <c r="D28" s="104">
        <v>279</v>
      </c>
      <c r="E28" s="104">
        <v>-102</v>
      </c>
      <c r="F28" s="104">
        <v>-95</v>
      </c>
      <c r="G28" s="104">
        <v>-87</v>
      </c>
      <c r="H28" s="104">
        <v>-27</v>
      </c>
      <c r="I28" s="92">
        <v>-26</v>
      </c>
      <c r="J28" s="92">
        <v>-24</v>
      </c>
    </row>
    <row r="29" spans="1:10" x14ac:dyDescent="0.25">
      <c r="A29" t="s">
        <v>515</v>
      </c>
      <c r="B29" s="37">
        <v>63</v>
      </c>
      <c r="C29" s="37">
        <v>64</v>
      </c>
      <c r="D29" s="37">
        <v>64</v>
      </c>
      <c r="E29" s="37">
        <v>-65</v>
      </c>
      <c r="F29" s="37">
        <v>-57</v>
      </c>
      <c r="G29" s="37">
        <v>-48</v>
      </c>
      <c r="H29" s="37">
        <v>-4</v>
      </c>
      <c r="I29" s="91">
        <v>-4</v>
      </c>
      <c r="J29" s="91">
        <v>-3</v>
      </c>
    </row>
    <row r="30" spans="1:10" x14ac:dyDescent="0.25">
      <c r="A30" t="s">
        <v>270</v>
      </c>
      <c r="B30" s="37">
        <v>39</v>
      </c>
      <c r="C30" s="37">
        <v>42</v>
      </c>
      <c r="D30" s="37">
        <v>42</v>
      </c>
      <c r="E30" s="37">
        <v>-134</v>
      </c>
      <c r="F30" s="37">
        <v>-132</v>
      </c>
      <c r="G30" s="37">
        <v>-122</v>
      </c>
      <c r="H30" s="37">
        <v>-5</v>
      </c>
      <c r="I30" s="91">
        <v>-5</v>
      </c>
      <c r="J30" s="91">
        <v>-5</v>
      </c>
    </row>
    <row r="31" spans="1:10" x14ac:dyDescent="0.25">
      <c r="A31" t="s">
        <v>263</v>
      </c>
      <c r="B31" s="37">
        <v>32</v>
      </c>
      <c r="C31" s="37">
        <v>33</v>
      </c>
      <c r="D31" s="37">
        <v>33</v>
      </c>
      <c r="E31" s="37">
        <v>-127</v>
      </c>
      <c r="F31" s="37">
        <v>-118</v>
      </c>
      <c r="G31" s="37">
        <v>-111</v>
      </c>
      <c r="H31" s="37">
        <v>-4</v>
      </c>
      <c r="I31" s="91">
        <v>-4</v>
      </c>
      <c r="J31" s="91">
        <v>-4</v>
      </c>
    </row>
    <row r="32" spans="1:10" x14ac:dyDescent="0.25">
      <c r="A32" t="s">
        <v>516</v>
      </c>
      <c r="B32" s="37">
        <v>27</v>
      </c>
      <c r="C32" s="37">
        <v>27</v>
      </c>
      <c r="D32" s="37">
        <v>27</v>
      </c>
      <c r="E32" s="37">
        <v>-132</v>
      </c>
      <c r="F32" s="37">
        <v>-126</v>
      </c>
      <c r="G32" s="37">
        <v>-120</v>
      </c>
      <c r="H32" s="37">
        <v>-4</v>
      </c>
      <c r="I32" s="91">
        <v>-3</v>
      </c>
      <c r="J32" s="91">
        <v>-3</v>
      </c>
    </row>
    <row r="33" spans="1:10" x14ac:dyDescent="0.25">
      <c r="A33" t="s">
        <v>517</v>
      </c>
      <c r="B33" s="37">
        <v>25</v>
      </c>
      <c r="C33" s="37">
        <v>25</v>
      </c>
      <c r="D33" s="37">
        <v>26</v>
      </c>
      <c r="E33" s="37">
        <v>-57</v>
      </c>
      <c r="F33" s="37">
        <v>-51</v>
      </c>
      <c r="G33" s="37">
        <v>-45</v>
      </c>
      <c r="H33" s="37">
        <v>-1</v>
      </c>
      <c r="I33" s="91">
        <v>-1</v>
      </c>
      <c r="J33" s="91">
        <v>-1</v>
      </c>
    </row>
    <row r="34" spans="1:10" x14ac:dyDescent="0.25">
      <c r="A34" t="s">
        <v>268</v>
      </c>
      <c r="B34" s="37">
        <v>21</v>
      </c>
      <c r="C34" s="37">
        <v>21</v>
      </c>
      <c r="D34" s="37">
        <v>21</v>
      </c>
      <c r="E34" s="37">
        <v>-64</v>
      </c>
      <c r="F34" s="37">
        <v>-53</v>
      </c>
      <c r="G34" s="37">
        <v>-42</v>
      </c>
      <c r="H34" s="37">
        <v>-1</v>
      </c>
      <c r="I34" s="91">
        <v>-1</v>
      </c>
      <c r="J34" s="91">
        <v>-1</v>
      </c>
    </row>
    <row r="35" spans="1:10" x14ac:dyDescent="0.25">
      <c r="A35" t="s">
        <v>265</v>
      </c>
      <c r="B35" s="37">
        <v>21</v>
      </c>
      <c r="C35" s="37">
        <v>21</v>
      </c>
      <c r="D35" s="37">
        <v>21</v>
      </c>
      <c r="E35" s="37">
        <v>-155</v>
      </c>
      <c r="F35" s="37">
        <v>-149</v>
      </c>
      <c r="G35" s="37">
        <v>-145</v>
      </c>
      <c r="H35" s="37">
        <v>-3</v>
      </c>
      <c r="I35" s="91">
        <v>-3</v>
      </c>
      <c r="J35" s="91">
        <v>-3</v>
      </c>
    </row>
    <row r="36" spans="1:10" x14ac:dyDescent="0.25">
      <c r="A36" t="s">
        <v>264</v>
      </c>
      <c r="B36" s="37">
        <v>18</v>
      </c>
      <c r="C36" s="37">
        <v>19</v>
      </c>
      <c r="D36" s="37">
        <v>19</v>
      </c>
      <c r="E36" s="37">
        <v>-121</v>
      </c>
      <c r="F36" s="37">
        <v>-113</v>
      </c>
      <c r="G36" s="37">
        <v>-98</v>
      </c>
      <c r="H36" s="37">
        <v>-2</v>
      </c>
      <c r="I36" s="91">
        <v>-2</v>
      </c>
      <c r="J36" s="91">
        <v>-2</v>
      </c>
    </row>
    <row r="37" spans="1:10" x14ac:dyDescent="0.25">
      <c r="A37" t="s">
        <v>518</v>
      </c>
      <c r="B37" s="37">
        <v>11</v>
      </c>
      <c r="C37" s="37">
        <v>11</v>
      </c>
      <c r="D37" s="37">
        <v>12</v>
      </c>
      <c r="E37" s="37">
        <v>-81</v>
      </c>
      <c r="F37" s="37">
        <v>-76</v>
      </c>
      <c r="G37" s="37">
        <v>-70</v>
      </c>
      <c r="H37" s="37">
        <v>-1</v>
      </c>
      <c r="I37" s="91">
        <v>-1</v>
      </c>
      <c r="J37" s="91">
        <v>-1</v>
      </c>
    </row>
    <row r="38" spans="1:10" x14ac:dyDescent="0.25">
      <c r="B38" s="37"/>
      <c r="C38" s="37"/>
      <c r="D38" s="37"/>
      <c r="E38" s="37"/>
      <c r="F38" s="37"/>
      <c r="G38" s="37"/>
      <c r="H38" s="37"/>
      <c r="I38" s="91"/>
      <c r="J38" s="91"/>
    </row>
    <row r="39" spans="1:10" x14ac:dyDescent="0.25">
      <c r="A39" s="12" t="s">
        <v>96</v>
      </c>
      <c r="B39" s="104">
        <v>215</v>
      </c>
      <c r="C39" s="104">
        <v>224</v>
      </c>
      <c r="D39" s="104">
        <v>230</v>
      </c>
      <c r="E39" s="104">
        <v>-32</v>
      </c>
      <c r="F39" s="104">
        <v>-27</v>
      </c>
      <c r="G39" s="104">
        <v>-13</v>
      </c>
      <c r="H39" s="104">
        <v>-7</v>
      </c>
      <c r="I39" s="92">
        <v>-6</v>
      </c>
      <c r="J39" s="92">
        <v>-3</v>
      </c>
    </row>
    <row r="40" spans="1:10" x14ac:dyDescent="0.25">
      <c r="A40" s="15" t="s">
        <v>267</v>
      </c>
      <c r="B40" s="37">
        <v>23</v>
      </c>
      <c r="C40" s="37">
        <v>23</v>
      </c>
      <c r="D40" s="37">
        <v>23</v>
      </c>
      <c r="E40" s="37">
        <v>-66</v>
      </c>
      <c r="F40" s="37">
        <v>-62</v>
      </c>
      <c r="G40" s="37">
        <v>-53</v>
      </c>
      <c r="H40" s="37">
        <v>-2</v>
      </c>
      <c r="I40" s="91">
        <v>-1</v>
      </c>
      <c r="J40" s="91">
        <v>-1</v>
      </c>
    </row>
    <row r="41" spans="1:10" x14ac:dyDescent="0.25">
      <c r="A41" t="s">
        <v>519</v>
      </c>
      <c r="B41" s="37">
        <v>15</v>
      </c>
      <c r="C41" s="37">
        <v>16</v>
      </c>
      <c r="D41" s="37">
        <v>16</v>
      </c>
      <c r="E41" s="37">
        <v>-44</v>
      </c>
      <c r="F41" s="37">
        <v>-37</v>
      </c>
      <c r="G41" s="37">
        <v>-26</v>
      </c>
      <c r="H41" s="37">
        <v>-1</v>
      </c>
      <c r="I41" s="91">
        <v>-1</v>
      </c>
      <c r="J41" s="91">
        <v>0</v>
      </c>
    </row>
    <row r="42" spans="1:10" x14ac:dyDescent="0.25">
      <c r="A42" s="15" t="s">
        <v>520</v>
      </c>
      <c r="B42" s="37">
        <v>14</v>
      </c>
      <c r="C42" s="37">
        <v>14</v>
      </c>
      <c r="D42" s="37">
        <v>15</v>
      </c>
      <c r="E42" s="37">
        <v>10</v>
      </c>
      <c r="F42" s="37">
        <v>13</v>
      </c>
      <c r="G42" s="37">
        <v>24</v>
      </c>
      <c r="H42" s="37">
        <v>0</v>
      </c>
      <c r="I42" s="91">
        <v>0</v>
      </c>
      <c r="J42" s="91">
        <v>0</v>
      </c>
    </row>
    <row r="43" spans="1:10" x14ac:dyDescent="0.25">
      <c r="A43" t="s">
        <v>266</v>
      </c>
      <c r="B43" s="37">
        <v>15</v>
      </c>
      <c r="C43" s="37">
        <v>15</v>
      </c>
      <c r="D43" s="37">
        <v>14</v>
      </c>
      <c r="E43" s="37">
        <v>-64</v>
      </c>
      <c r="F43" s="37">
        <v>-59</v>
      </c>
      <c r="G43" s="37">
        <v>-48</v>
      </c>
      <c r="H43" s="37">
        <v>-1</v>
      </c>
      <c r="I43" s="91">
        <v>-1</v>
      </c>
      <c r="J43" s="91">
        <v>-1</v>
      </c>
    </row>
    <row r="44" spans="1:10" x14ac:dyDescent="0.25">
      <c r="A44" t="s">
        <v>521</v>
      </c>
      <c r="B44" s="37">
        <v>12</v>
      </c>
      <c r="C44" s="37">
        <v>13</v>
      </c>
      <c r="D44" s="37">
        <v>14</v>
      </c>
      <c r="E44" s="37">
        <v>60</v>
      </c>
      <c r="F44" s="37">
        <v>60</v>
      </c>
      <c r="G44" s="37">
        <v>69</v>
      </c>
      <c r="H44" s="37">
        <v>1</v>
      </c>
      <c r="I44" s="91">
        <v>1</v>
      </c>
      <c r="J44" s="91">
        <v>1</v>
      </c>
    </row>
    <row r="45" spans="1:10" x14ac:dyDescent="0.25">
      <c r="A45" t="s">
        <v>522</v>
      </c>
      <c r="B45" s="37">
        <v>11</v>
      </c>
      <c r="C45" s="37">
        <v>12</v>
      </c>
      <c r="D45" s="37">
        <v>14</v>
      </c>
      <c r="E45" s="37">
        <v>7</v>
      </c>
      <c r="F45" s="37">
        <v>9</v>
      </c>
      <c r="G45" s="37">
        <v>19</v>
      </c>
      <c r="H45" s="37">
        <v>0</v>
      </c>
      <c r="I45" s="91">
        <v>0</v>
      </c>
      <c r="J45" s="91">
        <v>0</v>
      </c>
    </row>
    <row r="46" spans="1:10" x14ac:dyDescent="0.25">
      <c r="A46" t="s">
        <v>523</v>
      </c>
      <c r="B46" s="37">
        <v>12</v>
      </c>
      <c r="C46" s="37">
        <v>13</v>
      </c>
      <c r="D46" s="37">
        <v>13</v>
      </c>
      <c r="E46" s="37">
        <v>-13</v>
      </c>
      <c r="F46" s="37">
        <v>-8</v>
      </c>
      <c r="G46" s="37">
        <v>3</v>
      </c>
      <c r="H46" s="37">
        <v>0</v>
      </c>
      <c r="I46" s="91">
        <v>0</v>
      </c>
      <c r="J46" s="91">
        <v>0</v>
      </c>
    </row>
    <row r="47" spans="1:10" x14ac:dyDescent="0.25">
      <c r="A47" t="s">
        <v>524</v>
      </c>
      <c r="B47" s="37">
        <v>12</v>
      </c>
      <c r="C47" s="37">
        <v>12</v>
      </c>
      <c r="D47" s="37">
        <v>12</v>
      </c>
      <c r="E47" s="37">
        <v>-19</v>
      </c>
      <c r="F47" s="37">
        <v>-12</v>
      </c>
      <c r="G47" s="37">
        <v>-2</v>
      </c>
      <c r="H47" s="37">
        <v>0</v>
      </c>
      <c r="I47" s="91">
        <v>0</v>
      </c>
      <c r="J47" s="91">
        <v>0</v>
      </c>
    </row>
    <row r="48" spans="1:10" x14ac:dyDescent="0.25">
      <c r="A48" t="s">
        <v>525</v>
      </c>
      <c r="B48" s="37">
        <v>12</v>
      </c>
      <c r="C48" s="37">
        <v>12</v>
      </c>
      <c r="D48" s="37">
        <v>12</v>
      </c>
      <c r="E48" s="37">
        <v>-57</v>
      </c>
      <c r="F48" s="37">
        <v>-50</v>
      </c>
      <c r="G48" s="37">
        <v>-37</v>
      </c>
      <c r="H48" s="37">
        <v>-1</v>
      </c>
      <c r="I48" s="91">
        <v>-1</v>
      </c>
      <c r="J48" s="91">
        <v>0</v>
      </c>
    </row>
    <row r="49" spans="1:10" x14ac:dyDescent="0.25">
      <c r="A49" t="s">
        <v>447</v>
      </c>
      <c r="B49" s="37">
        <v>7</v>
      </c>
      <c r="C49" s="37">
        <v>7</v>
      </c>
      <c r="D49" s="37">
        <v>8</v>
      </c>
      <c r="E49" s="37">
        <v>-14</v>
      </c>
      <c r="F49" s="37">
        <v>-9</v>
      </c>
      <c r="G49" s="37">
        <v>4</v>
      </c>
      <c r="H49" s="37">
        <v>0</v>
      </c>
      <c r="I49" s="91">
        <v>0</v>
      </c>
      <c r="J49" s="91">
        <v>0</v>
      </c>
    </row>
    <row r="50" spans="1:10" x14ac:dyDescent="0.25">
      <c r="A50" t="s">
        <v>271</v>
      </c>
      <c r="B50" s="37">
        <v>5</v>
      </c>
      <c r="C50" s="37">
        <v>6</v>
      </c>
      <c r="D50" s="37">
        <v>7</v>
      </c>
      <c r="E50" s="37">
        <v>-108</v>
      </c>
      <c r="F50" s="37">
        <v>-99</v>
      </c>
      <c r="G50" s="37">
        <v>-85</v>
      </c>
      <c r="H50" s="37">
        <v>-1</v>
      </c>
      <c r="I50" s="91">
        <v>-1</v>
      </c>
      <c r="J50" s="91">
        <v>-1</v>
      </c>
    </row>
    <row r="51" spans="1:10" x14ac:dyDescent="0.25">
      <c r="A51" t="s">
        <v>526</v>
      </c>
      <c r="B51" s="37">
        <v>5</v>
      </c>
      <c r="C51" s="37">
        <v>6</v>
      </c>
      <c r="D51" s="37">
        <v>6</v>
      </c>
      <c r="E51" s="37">
        <v>-20</v>
      </c>
      <c r="F51" s="37">
        <v>-33</v>
      </c>
      <c r="G51" s="37">
        <v>-20</v>
      </c>
      <c r="H51" s="37">
        <v>0</v>
      </c>
      <c r="I51" s="91">
        <v>0</v>
      </c>
      <c r="J51" s="91">
        <v>0</v>
      </c>
    </row>
    <row r="54" spans="1:10" x14ac:dyDescent="0.25">
      <c r="A54" t="s">
        <v>513</v>
      </c>
    </row>
    <row r="55" spans="1:10" ht="14.45" customHeight="1" x14ac:dyDescent="0.25">
      <c r="A55" s="82" t="s">
        <v>84</v>
      </c>
      <c r="B55" s="82"/>
      <c r="C55" s="82"/>
      <c r="D55" s="82"/>
    </row>
  </sheetData>
  <mergeCells count="3">
    <mergeCell ref="B6:D6"/>
    <mergeCell ref="E6:G6"/>
    <mergeCell ref="H6:J6"/>
  </mergeCells>
  <hyperlinks>
    <hyperlink ref="A4" location="Forside!A1" display="Forside"/>
  </hyperlinks>
  <pageMargins left="0.7" right="0.7" top="0.75" bottom="0.75" header="0.3" footer="0.3"/>
  <pageSetup paperSize="9" orientation="portrait" r:id="rId1"/>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1"/>
  <sheetViews>
    <sheetView topLeftCell="A58" workbookViewId="0">
      <selection activeCell="D81" sqref="D81"/>
    </sheetView>
  </sheetViews>
  <sheetFormatPr defaultRowHeight="15" x14ac:dyDescent="0.25"/>
  <cols>
    <col min="1" max="1" width="22.42578125" customWidth="1"/>
    <col min="2" max="2" width="16.42578125" style="3" bestFit="1" customWidth="1"/>
    <col min="3" max="3" width="20.140625" style="3" bestFit="1" customWidth="1"/>
    <col min="4" max="4" width="18.85546875" style="3" customWidth="1"/>
    <col min="5" max="5" width="20.7109375" style="3" bestFit="1" customWidth="1"/>
    <col min="6" max="6" width="22.85546875" style="3" bestFit="1" customWidth="1"/>
    <col min="7" max="7" width="17.42578125" style="3" customWidth="1"/>
    <col min="8" max="8" width="19.28515625" style="3" customWidth="1"/>
    <col min="9" max="9" width="16.28515625" customWidth="1"/>
    <col min="10" max="10" width="17.140625" customWidth="1"/>
  </cols>
  <sheetData>
    <row r="1" spans="1:10" s="51" customFormat="1" x14ac:dyDescent="0.25">
      <c r="A1" s="50"/>
      <c r="B1" s="54"/>
      <c r="C1" s="54"/>
      <c r="D1" s="54"/>
      <c r="E1" s="54"/>
      <c r="F1" s="54"/>
      <c r="G1" s="54"/>
      <c r="H1" s="54"/>
    </row>
    <row r="2" spans="1:10" s="48" customFormat="1" ht="23.25" x14ac:dyDescent="0.35">
      <c r="A2" s="52" t="s">
        <v>380</v>
      </c>
      <c r="B2" s="55"/>
      <c r="C2" s="55"/>
      <c r="D2" s="55"/>
      <c r="E2" s="55"/>
      <c r="F2" s="55"/>
      <c r="G2" s="55"/>
      <c r="H2" s="55"/>
    </row>
    <row r="3" spans="1:10" s="51" customFormat="1" x14ac:dyDescent="0.25">
      <c r="A3" s="50"/>
      <c r="B3" s="54"/>
      <c r="C3" s="54"/>
      <c r="D3" s="54"/>
      <c r="E3" s="54"/>
      <c r="F3" s="54"/>
      <c r="G3" s="54"/>
      <c r="H3" s="54"/>
    </row>
    <row r="4" spans="1:10" s="51" customFormat="1" ht="18.75" x14ac:dyDescent="0.3">
      <c r="A4" s="53" t="s">
        <v>81</v>
      </c>
      <c r="B4" s="54"/>
      <c r="C4" s="54"/>
      <c r="D4" s="54"/>
      <c r="E4" s="54"/>
      <c r="F4" s="54"/>
      <c r="G4" s="54"/>
      <c r="H4" s="54"/>
    </row>
    <row r="5" spans="1:10" s="51" customFormat="1" x14ac:dyDescent="0.25">
      <c r="A5" s="50"/>
      <c r="B5" s="54"/>
      <c r="C5" s="54"/>
      <c r="D5" s="54"/>
      <c r="E5" s="54"/>
      <c r="F5" s="54"/>
      <c r="G5" s="54"/>
      <c r="H5" s="54"/>
    </row>
    <row r="6" spans="1:10" x14ac:dyDescent="0.25">
      <c r="B6" s="148" t="s">
        <v>109</v>
      </c>
      <c r="C6" s="148"/>
      <c r="D6" s="148"/>
      <c r="E6" s="148" t="s">
        <v>512</v>
      </c>
      <c r="F6" s="148"/>
      <c r="G6" s="148"/>
      <c r="H6" s="148" t="s">
        <v>511</v>
      </c>
      <c r="I6" s="148"/>
      <c r="J6" s="148"/>
    </row>
    <row r="7" spans="1:10" ht="15" customHeight="1" x14ac:dyDescent="0.25">
      <c r="B7" s="106">
        <v>2017</v>
      </c>
      <c r="C7" s="106">
        <v>2018</v>
      </c>
      <c r="D7" s="106">
        <v>2019</v>
      </c>
      <c r="E7" s="106">
        <v>2017</v>
      </c>
      <c r="F7" s="106">
        <v>2018</v>
      </c>
      <c r="G7" s="106">
        <v>2019</v>
      </c>
      <c r="H7" s="106">
        <v>2017</v>
      </c>
      <c r="I7" s="94">
        <v>2018</v>
      </c>
      <c r="J7" s="94">
        <v>2019</v>
      </c>
    </row>
    <row r="8" spans="1:10" x14ac:dyDescent="0.25">
      <c r="A8" s="12" t="s">
        <v>0</v>
      </c>
      <c r="B8" s="21">
        <v>5014</v>
      </c>
      <c r="C8" s="21">
        <v>5016</v>
      </c>
      <c r="D8" s="21">
        <v>5020</v>
      </c>
      <c r="E8" s="21">
        <v>14</v>
      </c>
      <c r="F8" s="21">
        <v>8</v>
      </c>
      <c r="G8" s="21">
        <v>22</v>
      </c>
      <c r="H8" s="21">
        <v>68</v>
      </c>
      <c r="I8" s="12">
        <v>42</v>
      </c>
      <c r="J8" s="12">
        <v>112</v>
      </c>
    </row>
    <row r="9" spans="1:10" x14ac:dyDescent="0.25">
      <c r="A9" t="s">
        <v>382</v>
      </c>
      <c r="B9" s="20">
        <v>2491</v>
      </c>
      <c r="C9" s="20">
        <v>2492</v>
      </c>
      <c r="D9" s="20">
        <v>2495</v>
      </c>
      <c r="E9" s="20">
        <v>54</v>
      </c>
      <c r="F9" s="20">
        <v>46</v>
      </c>
      <c r="G9" s="20">
        <v>59</v>
      </c>
      <c r="H9" s="20">
        <v>135</v>
      </c>
      <c r="I9">
        <v>115</v>
      </c>
      <c r="J9">
        <v>148</v>
      </c>
    </row>
    <row r="10" spans="1:10" x14ac:dyDescent="0.25">
      <c r="A10" s="15" t="s">
        <v>527</v>
      </c>
      <c r="B10" s="107">
        <v>262</v>
      </c>
      <c r="C10" s="37">
        <v>258</v>
      </c>
      <c r="D10" s="37">
        <v>256</v>
      </c>
      <c r="E10" s="37">
        <v>-144</v>
      </c>
      <c r="F10" s="37">
        <v>-152</v>
      </c>
      <c r="G10" s="37">
        <v>-143</v>
      </c>
      <c r="H10" s="37">
        <v>-38</v>
      </c>
      <c r="I10" s="91">
        <v>-39</v>
      </c>
      <c r="J10" s="91">
        <v>-37</v>
      </c>
    </row>
    <row r="11" spans="1:10" x14ac:dyDescent="0.25">
      <c r="A11" t="s">
        <v>528</v>
      </c>
      <c r="B11" s="107">
        <v>306</v>
      </c>
      <c r="C11" s="37">
        <v>306</v>
      </c>
      <c r="D11" s="37">
        <v>305</v>
      </c>
      <c r="E11" s="37">
        <v>-155</v>
      </c>
      <c r="F11" s="37">
        <v>-160</v>
      </c>
      <c r="G11" s="37">
        <v>-158</v>
      </c>
      <c r="H11" s="37">
        <v>-47</v>
      </c>
      <c r="I11" s="91">
        <v>-49</v>
      </c>
      <c r="J11" s="91">
        <v>-48</v>
      </c>
    </row>
    <row r="12" spans="1:10" x14ac:dyDescent="0.25">
      <c r="A12" t="s">
        <v>529</v>
      </c>
      <c r="B12" s="107">
        <v>315</v>
      </c>
      <c r="C12" s="37">
        <v>317</v>
      </c>
      <c r="D12" s="37">
        <v>318</v>
      </c>
      <c r="E12" s="37">
        <v>-24</v>
      </c>
      <c r="F12" s="37">
        <v>-19</v>
      </c>
      <c r="G12" s="37">
        <v>-17</v>
      </c>
      <c r="H12" s="37">
        <v>-8</v>
      </c>
      <c r="I12" s="91">
        <v>-6</v>
      </c>
      <c r="J12" s="91">
        <v>-5</v>
      </c>
    </row>
    <row r="13" spans="1:10" x14ac:dyDescent="0.25">
      <c r="A13" s="15" t="s">
        <v>530</v>
      </c>
      <c r="B13" s="107">
        <v>263</v>
      </c>
      <c r="C13" s="37">
        <v>262</v>
      </c>
      <c r="D13" s="37">
        <v>263</v>
      </c>
      <c r="E13" s="37">
        <v>162</v>
      </c>
      <c r="F13" s="37">
        <v>151</v>
      </c>
      <c r="G13" s="37">
        <v>148</v>
      </c>
      <c r="H13" s="37">
        <v>43</v>
      </c>
      <c r="I13" s="91">
        <v>39</v>
      </c>
      <c r="J13" s="91">
        <v>39</v>
      </c>
    </row>
    <row r="14" spans="1:10" x14ac:dyDescent="0.25">
      <c r="A14" t="s">
        <v>531</v>
      </c>
      <c r="B14" s="107">
        <v>333</v>
      </c>
      <c r="C14" s="37">
        <v>327</v>
      </c>
      <c r="D14" s="37">
        <v>321</v>
      </c>
      <c r="E14" s="37">
        <v>262</v>
      </c>
      <c r="F14" s="37">
        <v>245</v>
      </c>
      <c r="G14" s="37">
        <v>257</v>
      </c>
      <c r="H14" s="37">
        <v>87</v>
      </c>
      <c r="I14" s="91">
        <v>80</v>
      </c>
      <c r="J14" s="91">
        <v>82</v>
      </c>
    </row>
    <row r="15" spans="1:10" x14ac:dyDescent="0.25">
      <c r="A15" t="s">
        <v>532</v>
      </c>
      <c r="B15" s="107">
        <v>357</v>
      </c>
      <c r="C15" s="37">
        <v>358</v>
      </c>
      <c r="D15" s="37">
        <v>358</v>
      </c>
      <c r="E15" s="37">
        <v>258</v>
      </c>
      <c r="F15" s="37">
        <v>240</v>
      </c>
      <c r="G15" s="37">
        <v>267</v>
      </c>
      <c r="H15" s="37">
        <v>92</v>
      </c>
      <c r="I15" s="91">
        <v>86</v>
      </c>
      <c r="J15" s="91">
        <v>96</v>
      </c>
    </row>
    <row r="16" spans="1:10" x14ac:dyDescent="0.25">
      <c r="A16" t="s">
        <v>533</v>
      </c>
      <c r="B16" s="107">
        <v>307</v>
      </c>
      <c r="C16" s="37">
        <v>304</v>
      </c>
      <c r="D16" s="37">
        <v>304</v>
      </c>
      <c r="E16" s="37">
        <v>117</v>
      </c>
      <c r="F16" s="37">
        <v>106</v>
      </c>
      <c r="G16" s="37">
        <v>134</v>
      </c>
      <c r="H16" s="37">
        <v>36</v>
      </c>
      <c r="I16" s="91">
        <v>32</v>
      </c>
      <c r="J16" s="91">
        <v>41</v>
      </c>
    </row>
    <row r="17" spans="1:10" x14ac:dyDescent="0.25">
      <c r="A17" t="s">
        <v>534</v>
      </c>
      <c r="B17" s="107">
        <v>246</v>
      </c>
      <c r="C17" s="37">
        <v>254</v>
      </c>
      <c r="D17" s="37">
        <v>259</v>
      </c>
      <c r="E17" s="37">
        <v>-44</v>
      </c>
      <c r="F17" s="37">
        <v>-41</v>
      </c>
      <c r="G17" s="37">
        <v>-16</v>
      </c>
      <c r="H17" s="37">
        <v>-11</v>
      </c>
      <c r="I17" s="91">
        <v>-10</v>
      </c>
      <c r="J17" s="91">
        <v>-4</v>
      </c>
    </row>
    <row r="18" spans="1:10" x14ac:dyDescent="0.25">
      <c r="A18" t="s">
        <v>535</v>
      </c>
      <c r="B18" s="107">
        <v>89</v>
      </c>
      <c r="C18" s="37">
        <v>92</v>
      </c>
      <c r="D18" s="37">
        <v>96</v>
      </c>
      <c r="E18" s="37">
        <v>-165</v>
      </c>
      <c r="F18" s="37">
        <v>-152</v>
      </c>
      <c r="G18" s="37">
        <v>-121</v>
      </c>
      <c r="H18" s="37">
        <v>-15</v>
      </c>
      <c r="I18" s="91">
        <v>-14</v>
      </c>
      <c r="J18" s="91">
        <v>-12</v>
      </c>
    </row>
    <row r="19" spans="1:10" x14ac:dyDescent="0.25">
      <c r="A19" t="s">
        <v>536</v>
      </c>
      <c r="B19" s="37">
        <v>14</v>
      </c>
      <c r="C19" s="37">
        <v>14</v>
      </c>
      <c r="D19" s="37">
        <v>14</v>
      </c>
      <c r="E19" s="37">
        <v>-307</v>
      </c>
      <c r="F19" s="37">
        <v>-295</v>
      </c>
      <c r="G19" s="37">
        <v>-247</v>
      </c>
      <c r="H19" s="37">
        <v>-4</v>
      </c>
      <c r="I19" s="91">
        <v>-4</v>
      </c>
      <c r="J19" s="91">
        <v>-4</v>
      </c>
    </row>
    <row r="20" spans="1:10" x14ac:dyDescent="0.25">
      <c r="B20" s="37"/>
      <c r="C20" s="37"/>
      <c r="D20" s="37"/>
      <c r="E20" s="37"/>
      <c r="F20" s="37"/>
      <c r="G20" s="37"/>
      <c r="H20" s="37"/>
      <c r="I20" s="91"/>
      <c r="J20" s="91"/>
    </row>
    <row r="21" spans="1:10" x14ac:dyDescent="0.25">
      <c r="A21" t="s">
        <v>381</v>
      </c>
      <c r="B21" s="37">
        <v>2523</v>
      </c>
      <c r="C21" s="37">
        <v>2524</v>
      </c>
      <c r="D21" s="37">
        <v>2525</v>
      </c>
      <c r="E21" s="37">
        <v>-27</v>
      </c>
      <c r="F21" s="37">
        <v>-29</v>
      </c>
      <c r="G21" s="37">
        <v>-14</v>
      </c>
      <c r="H21" s="37">
        <v>-67</v>
      </c>
      <c r="I21" s="91">
        <v>-73</v>
      </c>
      <c r="J21" s="91">
        <v>-37</v>
      </c>
    </row>
    <row r="22" spans="1:10" x14ac:dyDescent="0.25">
      <c r="A22" t="s">
        <v>527</v>
      </c>
      <c r="B22" s="107">
        <v>248</v>
      </c>
      <c r="C22" s="37">
        <v>245</v>
      </c>
      <c r="D22" s="37">
        <v>243</v>
      </c>
      <c r="E22" s="37">
        <v>-140</v>
      </c>
      <c r="F22" s="37">
        <v>-148</v>
      </c>
      <c r="G22" s="37">
        <v>-142</v>
      </c>
      <c r="H22" s="37">
        <v>-35</v>
      </c>
      <c r="I22" s="91">
        <v>-36</v>
      </c>
      <c r="J22" s="91">
        <v>-34</v>
      </c>
    </row>
    <row r="23" spans="1:10" x14ac:dyDescent="0.25">
      <c r="A23" t="s">
        <v>528</v>
      </c>
      <c r="B23" s="107">
        <v>292</v>
      </c>
      <c r="C23" s="37">
        <v>291</v>
      </c>
      <c r="D23" s="37">
        <v>290</v>
      </c>
      <c r="E23" s="37">
        <v>-147</v>
      </c>
      <c r="F23" s="37">
        <v>-152</v>
      </c>
      <c r="G23" s="37">
        <v>-151</v>
      </c>
      <c r="H23" s="37">
        <v>-43</v>
      </c>
      <c r="I23" s="91">
        <v>-44</v>
      </c>
      <c r="J23" s="91">
        <v>-44</v>
      </c>
    </row>
    <row r="24" spans="1:10" x14ac:dyDescent="0.25">
      <c r="A24" t="s">
        <v>529</v>
      </c>
      <c r="B24" s="107">
        <v>299</v>
      </c>
      <c r="C24" s="37">
        <v>302</v>
      </c>
      <c r="D24" s="37">
        <v>303</v>
      </c>
      <c r="E24" s="37">
        <v>-70</v>
      </c>
      <c r="F24" s="37">
        <v>-62</v>
      </c>
      <c r="G24" s="37">
        <v>-52</v>
      </c>
      <c r="H24" s="37">
        <v>-21</v>
      </c>
      <c r="I24" s="91">
        <v>-19</v>
      </c>
      <c r="J24" s="91">
        <v>-16</v>
      </c>
    </row>
    <row r="25" spans="1:10" x14ac:dyDescent="0.25">
      <c r="A25" t="s">
        <v>530</v>
      </c>
      <c r="B25" s="107">
        <v>256</v>
      </c>
      <c r="C25" s="37">
        <v>254</v>
      </c>
      <c r="D25" s="37">
        <v>255</v>
      </c>
      <c r="E25" s="37">
        <v>57</v>
      </c>
      <c r="F25" s="37">
        <v>53</v>
      </c>
      <c r="G25" s="37">
        <v>62</v>
      </c>
      <c r="H25" s="37">
        <v>15</v>
      </c>
      <c r="I25" s="91">
        <v>14</v>
      </c>
      <c r="J25" s="91">
        <v>16</v>
      </c>
    </row>
    <row r="26" spans="1:10" x14ac:dyDescent="0.25">
      <c r="A26" t="s">
        <v>531</v>
      </c>
      <c r="B26" s="107">
        <v>326</v>
      </c>
      <c r="C26" s="37">
        <v>321</v>
      </c>
      <c r="D26" s="37">
        <v>316</v>
      </c>
      <c r="E26" s="37">
        <v>135</v>
      </c>
      <c r="F26" s="37">
        <v>127</v>
      </c>
      <c r="G26" s="37">
        <v>143</v>
      </c>
      <c r="H26" s="37">
        <v>44</v>
      </c>
      <c r="I26" s="91">
        <v>41</v>
      </c>
      <c r="J26" s="91">
        <v>45</v>
      </c>
    </row>
    <row r="27" spans="1:10" x14ac:dyDescent="0.25">
      <c r="A27" t="s">
        <v>532</v>
      </c>
      <c r="B27" s="107">
        <v>356</v>
      </c>
      <c r="C27" s="37">
        <v>356</v>
      </c>
      <c r="D27" s="37">
        <v>355</v>
      </c>
      <c r="E27" s="37">
        <v>133</v>
      </c>
      <c r="F27" s="37">
        <v>123</v>
      </c>
      <c r="G27" s="37">
        <v>147</v>
      </c>
      <c r="H27" s="37">
        <v>47</v>
      </c>
      <c r="I27" s="91">
        <v>44</v>
      </c>
      <c r="J27" s="91">
        <v>52</v>
      </c>
    </row>
    <row r="28" spans="1:10" x14ac:dyDescent="0.25">
      <c r="A28" s="15" t="s">
        <v>533</v>
      </c>
      <c r="B28" s="107">
        <v>316</v>
      </c>
      <c r="C28" s="37">
        <v>314</v>
      </c>
      <c r="D28" s="37">
        <v>313</v>
      </c>
      <c r="E28" s="37">
        <v>12</v>
      </c>
      <c r="F28" s="37">
        <v>10</v>
      </c>
      <c r="G28" s="37">
        <v>34</v>
      </c>
      <c r="H28" s="37">
        <v>4</v>
      </c>
      <c r="I28" s="91">
        <v>3</v>
      </c>
      <c r="J28" s="91">
        <v>11</v>
      </c>
    </row>
    <row r="29" spans="1:10" x14ac:dyDescent="0.25">
      <c r="A29" t="s">
        <v>534</v>
      </c>
      <c r="B29" s="107">
        <v>272</v>
      </c>
      <c r="C29" s="37">
        <v>279</v>
      </c>
      <c r="D29" s="37">
        <v>285</v>
      </c>
      <c r="E29" s="37">
        <v>-123</v>
      </c>
      <c r="F29" s="37">
        <v>-114</v>
      </c>
      <c r="G29" s="37">
        <v>-96</v>
      </c>
      <c r="H29" s="37">
        <v>-33</v>
      </c>
      <c r="I29" s="91">
        <v>-32</v>
      </c>
      <c r="J29" s="91">
        <v>-27</v>
      </c>
    </row>
    <row r="30" spans="1:10" x14ac:dyDescent="0.25">
      <c r="A30" t="s">
        <v>535</v>
      </c>
      <c r="B30" s="107">
        <v>124</v>
      </c>
      <c r="C30" s="37">
        <v>127</v>
      </c>
      <c r="D30" s="37">
        <v>131</v>
      </c>
      <c r="E30" s="37">
        <v>-243</v>
      </c>
      <c r="F30" s="37">
        <v>-228</v>
      </c>
      <c r="G30" s="37">
        <v>-203</v>
      </c>
      <c r="H30" s="37">
        <v>-30</v>
      </c>
      <c r="I30" s="91">
        <v>-29</v>
      </c>
      <c r="J30" s="91">
        <v>-27</v>
      </c>
    </row>
    <row r="31" spans="1:10" x14ac:dyDescent="0.25">
      <c r="A31" t="s">
        <v>536</v>
      </c>
      <c r="B31" s="37">
        <v>35</v>
      </c>
      <c r="C31" s="37">
        <v>35</v>
      </c>
      <c r="D31" s="37">
        <v>35</v>
      </c>
      <c r="E31" s="37">
        <v>-413</v>
      </c>
      <c r="F31" s="37">
        <v>-401</v>
      </c>
      <c r="G31" s="37">
        <v>-358</v>
      </c>
      <c r="H31" s="37">
        <v>-14</v>
      </c>
      <c r="I31" s="91">
        <v>-14</v>
      </c>
      <c r="J31" s="91">
        <v>-12</v>
      </c>
    </row>
    <row r="32" spans="1:10" x14ac:dyDescent="0.25">
      <c r="B32" s="37"/>
      <c r="C32" s="37"/>
      <c r="D32" s="37"/>
      <c r="E32" s="37"/>
      <c r="F32" s="37"/>
      <c r="G32" s="37"/>
      <c r="H32" s="37"/>
      <c r="I32" s="91"/>
      <c r="J32" s="91"/>
    </row>
    <row r="33" spans="1:10" x14ac:dyDescent="0.25">
      <c r="A33" s="12" t="s">
        <v>141</v>
      </c>
      <c r="B33" s="104">
        <v>580</v>
      </c>
      <c r="C33" s="104">
        <v>599</v>
      </c>
      <c r="D33" s="104">
        <v>608</v>
      </c>
      <c r="E33" s="104">
        <v>-13</v>
      </c>
      <c r="F33" s="104">
        <v>-8</v>
      </c>
      <c r="G33" s="104">
        <v>5</v>
      </c>
      <c r="H33" s="104">
        <v>-8</v>
      </c>
      <c r="I33" s="92">
        <v>-5</v>
      </c>
      <c r="J33" s="92">
        <v>3</v>
      </c>
    </row>
    <row r="34" spans="1:10" x14ac:dyDescent="0.25">
      <c r="A34" t="s">
        <v>382</v>
      </c>
      <c r="B34" s="37">
        <v>290</v>
      </c>
      <c r="C34" s="37">
        <v>299</v>
      </c>
      <c r="D34" s="37">
        <v>302</v>
      </c>
      <c r="E34" s="37">
        <v>16</v>
      </c>
      <c r="F34" s="37">
        <v>21</v>
      </c>
      <c r="G34" s="37">
        <v>31</v>
      </c>
      <c r="H34" s="37">
        <v>5</v>
      </c>
      <c r="I34" s="91">
        <v>6</v>
      </c>
      <c r="J34" s="91">
        <v>9</v>
      </c>
    </row>
    <row r="35" spans="1:10" x14ac:dyDescent="0.25">
      <c r="A35" t="s">
        <v>527</v>
      </c>
      <c r="B35" s="107">
        <v>10</v>
      </c>
      <c r="C35" s="37">
        <v>10</v>
      </c>
      <c r="D35" s="37">
        <v>9</v>
      </c>
      <c r="E35" s="37">
        <v>-152</v>
      </c>
      <c r="F35" s="37">
        <v>-163</v>
      </c>
      <c r="G35" s="37">
        <v>-155</v>
      </c>
      <c r="H35" s="37">
        <v>-2</v>
      </c>
      <c r="I35" s="91">
        <v>-2</v>
      </c>
      <c r="J35" s="91">
        <v>-1</v>
      </c>
    </row>
    <row r="36" spans="1:10" x14ac:dyDescent="0.25">
      <c r="A36" t="s">
        <v>528</v>
      </c>
      <c r="B36" s="107">
        <v>16</v>
      </c>
      <c r="C36" s="37">
        <v>16</v>
      </c>
      <c r="D36" s="37">
        <v>16</v>
      </c>
      <c r="E36" s="37">
        <v>-181</v>
      </c>
      <c r="F36" s="37">
        <v>-183</v>
      </c>
      <c r="G36" s="37">
        <v>-169</v>
      </c>
      <c r="H36" s="37">
        <v>-3</v>
      </c>
      <c r="I36" s="91">
        <v>-3</v>
      </c>
      <c r="J36" s="91">
        <v>-3</v>
      </c>
    </row>
    <row r="37" spans="1:10" x14ac:dyDescent="0.25">
      <c r="A37" t="s">
        <v>529</v>
      </c>
      <c r="B37" s="107">
        <v>61</v>
      </c>
      <c r="C37" s="37">
        <v>61</v>
      </c>
      <c r="D37" s="37">
        <v>58</v>
      </c>
      <c r="E37" s="37">
        <v>-26</v>
      </c>
      <c r="F37" s="37">
        <v>-14</v>
      </c>
      <c r="G37" s="37">
        <v>-6</v>
      </c>
      <c r="H37" s="37">
        <v>-2</v>
      </c>
      <c r="I37" s="91">
        <v>-1</v>
      </c>
      <c r="J37" s="91">
        <v>0</v>
      </c>
    </row>
    <row r="38" spans="1:10" x14ac:dyDescent="0.25">
      <c r="A38" s="15" t="s">
        <v>530</v>
      </c>
      <c r="B38" s="107">
        <v>72</v>
      </c>
      <c r="C38" s="37">
        <v>76</v>
      </c>
      <c r="D38" s="37">
        <v>77</v>
      </c>
      <c r="E38" s="37">
        <v>77</v>
      </c>
      <c r="F38" s="37">
        <v>83</v>
      </c>
      <c r="G38" s="37">
        <v>91</v>
      </c>
      <c r="H38" s="37">
        <v>6</v>
      </c>
      <c r="I38" s="91">
        <v>6</v>
      </c>
      <c r="J38" s="91">
        <v>7</v>
      </c>
    </row>
    <row r="39" spans="1:10" x14ac:dyDescent="0.25">
      <c r="A39" s="15" t="s">
        <v>531</v>
      </c>
      <c r="B39" s="107">
        <v>51</v>
      </c>
      <c r="C39" s="37">
        <v>53</v>
      </c>
      <c r="D39" s="37">
        <v>54</v>
      </c>
      <c r="E39" s="37">
        <v>94</v>
      </c>
      <c r="F39" s="37">
        <v>99</v>
      </c>
      <c r="G39" s="37">
        <v>108</v>
      </c>
      <c r="H39" s="37">
        <v>5</v>
      </c>
      <c r="I39" s="91">
        <v>5</v>
      </c>
      <c r="J39" s="91">
        <v>6</v>
      </c>
    </row>
    <row r="40" spans="1:10" x14ac:dyDescent="0.25">
      <c r="A40" t="s">
        <v>532</v>
      </c>
      <c r="B40" s="107">
        <v>42</v>
      </c>
      <c r="C40" s="37">
        <v>44</v>
      </c>
      <c r="D40" s="37">
        <v>45</v>
      </c>
      <c r="E40" s="37">
        <v>64</v>
      </c>
      <c r="F40" s="37">
        <v>60</v>
      </c>
      <c r="G40" s="37">
        <v>71</v>
      </c>
      <c r="H40" s="37">
        <v>3</v>
      </c>
      <c r="I40" s="91">
        <v>3</v>
      </c>
      <c r="J40" s="91">
        <v>3</v>
      </c>
    </row>
    <row r="41" spans="1:10" x14ac:dyDescent="0.25">
      <c r="A41" s="15" t="s">
        <v>533</v>
      </c>
      <c r="B41" s="107">
        <v>23</v>
      </c>
      <c r="C41" s="37">
        <v>24</v>
      </c>
      <c r="D41" s="37">
        <v>25</v>
      </c>
      <c r="E41" s="37">
        <v>-19</v>
      </c>
      <c r="F41" s="37">
        <v>-15</v>
      </c>
      <c r="G41" s="37">
        <v>-11</v>
      </c>
      <c r="H41" s="37">
        <v>0</v>
      </c>
      <c r="I41" s="91">
        <v>0</v>
      </c>
      <c r="J41" s="91">
        <v>0</v>
      </c>
    </row>
    <row r="42" spans="1:10" x14ac:dyDescent="0.25">
      <c r="A42" t="s">
        <v>534</v>
      </c>
      <c r="B42" s="107">
        <v>12</v>
      </c>
      <c r="C42" s="37">
        <v>13</v>
      </c>
      <c r="D42" s="37">
        <v>14</v>
      </c>
      <c r="E42" s="37">
        <v>-108</v>
      </c>
      <c r="F42" s="37">
        <v>-114</v>
      </c>
      <c r="G42" s="37">
        <v>-99</v>
      </c>
      <c r="H42" s="37">
        <v>-1</v>
      </c>
      <c r="I42" s="91">
        <v>-2</v>
      </c>
      <c r="J42" s="91">
        <v>-1</v>
      </c>
    </row>
    <row r="43" spans="1:10" x14ac:dyDescent="0.25">
      <c r="A43" t="s">
        <v>535</v>
      </c>
      <c r="B43" s="107">
        <v>3</v>
      </c>
      <c r="C43" s="37">
        <v>3</v>
      </c>
      <c r="D43" s="37">
        <v>4</v>
      </c>
      <c r="E43" s="37">
        <v>-168</v>
      </c>
      <c r="F43" s="37">
        <v>-163</v>
      </c>
      <c r="G43" s="37">
        <v>-152</v>
      </c>
      <c r="H43" s="37">
        <v>-1</v>
      </c>
      <c r="I43" s="91">
        <v>-1</v>
      </c>
      <c r="J43" s="91">
        <v>-1</v>
      </c>
    </row>
    <row r="44" spans="1:10" x14ac:dyDescent="0.25">
      <c r="B44" s="37"/>
      <c r="C44" s="37"/>
      <c r="D44" s="37"/>
      <c r="E44" s="37"/>
      <c r="F44" s="37"/>
      <c r="G44" s="37"/>
      <c r="H44" s="37"/>
      <c r="I44" s="91"/>
      <c r="J44" s="91"/>
    </row>
    <row r="45" spans="1:10" x14ac:dyDescent="0.25">
      <c r="A45" t="s">
        <v>381</v>
      </c>
      <c r="B45" s="37">
        <v>290</v>
      </c>
      <c r="C45" s="37">
        <v>300</v>
      </c>
      <c r="D45" s="37">
        <v>306</v>
      </c>
      <c r="E45" s="37">
        <v>-43</v>
      </c>
      <c r="F45" s="37">
        <v>-36</v>
      </c>
      <c r="G45" s="37">
        <v>-22</v>
      </c>
      <c r="H45" s="37">
        <v>-12</v>
      </c>
      <c r="I45" s="91">
        <v>-11</v>
      </c>
      <c r="J45" s="91">
        <v>-7</v>
      </c>
    </row>
    <row r="46" spans="1:10" x14ac:dyDescent="0.25">
      <c r="A46" t="s">
        <v>527</v>
      </c>
      <c r="B46" s="107">
        <v>10</v>
      </c>
      <c r="C46" s="37">
        <v>9</v>
      </c>
      <c r="D46" s="37">
        <v>9</v>
      </c>
      <c r="E46" s="37">
        <v>-148</v>
      </c>
      <c r="F46" s="37">
        <v>-155</v>
      </c>
      <c r="G46" s="37">
        <v>-147</v>
      </c>
      <c r="H46" s="37">
        <v>-1</v>
      </c>
      <c r="I46" s="91">
        <v>-1</v>
      </c>
      <c r="J46" s="91">
        <v>-1</v>
      </c>
    </row>
    <row r="47" spans="1:10" x14ac:dyDescent="0.25">
      <c r="A47" t="s">
        <v>528</v>
      </c>
      <c r="B47" s="107">
        <v>14</v>
      </c>
      <c r="C47" s="37">
        <v>15</v>
      </c>
      <c r="D47" s="37">
        <v>15</v>
      </c>
      <c r="E47" s="37">
        <v>-157</v>
      </c>
      <c r="F47" s="37">
        <v>-162</v>
      </c>
      <c r="G47" s="37">
        <v>-154</v>
      </c>
      <c r="H47" s="37">
        <v>-2</v>
      </c>
      <c r="I47" s="91">
        <v>-2</v>
      </c>
      <c r="J47" s="91">
        <v>-2</v>
      </c>
    </row>
    <row r="48" spans="1:10" x14ac:dyDescent="0.25">
      <c r="A48" t="s">
        <v>529</v>
      </c>
      <c r="B48" s="107">
        <v>61</v>
      </c>
      <c r="C48" s="37">
        <v>62</v>
      </c>
      <c r="D48" s="37">
        <v>60</v>
      </c>
      <c r="E48" s="37">
        <v>-63</v>
      </c>
      <c r="F48" s="37">
        <v>-52</v>
      </c>
      <c r="G48" s="37">
        <v>-39</v>
      </c>
      <c r="H48" s="37">
        <v>-4</v>
      </c>
      <c r="I48" s="91">
        <v>-3</v>
      </c>
      <c r="J48" s="91">
        <v>-2</v>
      </c>
    </row>
    <row r="49" spans="1:10" x14ac:dyDescent="0.25">
      <c r="A49" t="s">
        <v>530</v>
      </c>
      <c r="B49" s="107">
        <v>70</v>
      </c>
      <c r="C49" s="37">
        <v>73</v>
      </c>
      <c r="D49" s="37">
        <v>74</v>
      </c>
      <c r="E49" s="37">
        <v>-11</v>
      </c>
      <c r="F49" s="37">
        <v>-1</v>
      </c>
      <c r="G49" s="37">
        <v>15</v>
      </c>
      <c r="H49" s="37">
        <v>-1</v>
      </c>
      <c r="I49" s="91">
        <v>0</v>
      </c>
      <c r="J49" s="91">
        <v>1</v>
      </c>
    </row>
    <row r="50" spans="1:10" x14ac:dyDescent="0.25">
      <c r="A50" t="s">
        <v>531</v>
      </c>
      <c r="B50" s="107">
        <v>54</v>
      </c>
      <c r="C50" s="37">
        <v>56</v>
      </c>
      <c r="D50" s="37">
        <v>58</v>
      </c>
      <c r="E50" s="37">
        <v>16</v>
      </c>
      <c r="F50" s="37">
        <v>23</v>
      </c>
      <c r="G50" s="37">
        <v>38</v>
      </c>
      <c r="H50" s="37">
        <v>1</v>
      </c>
      <c r="I50" s="91">
        <v>1</v>
      </c>
      <c r="J50" s="91">
        <v>2</v>
      </c>
    </row>
    <row r="51" spans="1:10" x14ac:dyDescent="0.25">
      <c r="A51" t="s">
        <v>532</v>
      </c>
      <c r="B51" s="107">
        <v>38</v>
      </c>
      <c r="C51" s="37">
        <v>40</v>
      </c>
      <c r="D51" s="37">
        <v>43</v>
      </c>
      <c r="E51" s="37">
        <v>-4</v>
      </c>
      <c r="F51" s="37">
        <v>0</v>
      </c>
      <c r="G51" s="37">
        <v>14</v>
      </c>
      <c r="H51" s="37">
        <v>0</v>
      </c>
      <c r="I51" s="91">
        <v>0</v>
      </c>
      <c r="J51" s="91">
        <v>1</v>
      </c>
    </row>
    <row r="52" spans="1:10" x14ac:dyDescent="0.25">
      <c r="A52" t="s">
        <v>533</v>
      </c>
      <c r="B52" s="36">
        <v>23</v>
      </c>
      <c r="C52" s="3">
        <v>24</v>
      </c>
      <c r="D52" s="3">
        <v>25</v>
      </c>
      <c r="E52" s="3">
        <v>-64</v>
      </c>
      <c r="F52" s="3">
        <v>-61</v>
      </c>
      <c r="G52" s="3">
        <v>-52</v>
      </c>
      <c r="H52" s="3">
        <v>-1</v>
      </c>
      <c r="I52">
        <v>-1</v>
      </c>
      <c r="J52">
        <v>-1</v>
      </c>
    </row>
    <row r="53" spans="1:10" x14ac:dyDescent="0.25">
      <c r="A53" t="s">
        <v>534</v>
      </c>
      <c r="B53" s="36">
        <v>13</v>
      </c>
      <c r="C53" s="3">
        <v>13</v>
      </c>
      <c r="D53" s="3">
        <v>14</v>
      </c>
      <c r="E53" s="3">
        <v>-132</v>
      </c>
      <c r="F53" s="3">
        <v>-132</v>
      </c>
      <c r="G53" s="3">
        <v>-119</v>
      </c>
      <c r="H53" s="3">
        <v>-2</v>
      </c>
      <c r="I53">
        <v>-2</v>
      </c>
      <c r="J53">
        <v>-2</v>
      </c>
    </row>
    <row r="54" spans="1:10" x14ac:dyDescent="0.25">
      <c r="A54" t="s">
        <v>535</v>
      </c>
      <c r="B54" s="36">
        <v>6</v>
      </c>
      <c r="C54" s="3">
        <v>6</v>
      </c>
      <c r="D54" s="3">
        <v>6</v>
      </c>
      <c r="E54" s="3">
        <v>-217</v>
      </c>
      <c r="F54" s="3">
        <v>-202</v>
      </c>
      <c r="G54" s="3">
        <v>-189</v>
      </c>
      <c r="H54" s="3">
        <v>-1</v>
      </c>
      <c r="I54">
        <v>-1</v>
      </c>
      <c r="J54">
        <v>-1</v>
      </c>
    </row>
    <row r="55" spans="1:10" ht="14.45" customHeight="1" x14ac:dyDescent="0.25">
      <c r="A55" t="s">
        <v>536</v>
      </c>
      <c r="B55" s="82">
        <v>1</v>
      </c>
      <c r="C55" s="82">
        <v>1</v>
      </c>
      <c r="D55" s="82">
        <v>1</v>
      </c>
      <c r="E55" s="3">
        <v>-339</v>
      </c>
      <c r="F55" s="3">
        <v>-335</v>
      </c>
      <c r="G55" s="3">
        <v>-322</v>
      </c>
      <c r="H55" s="3">
        <v>0</v>
      </c>
      <c r="I55">
        <v>0</v>
      </c>
      <c r="J55">
        <v>0</v>
      </c>
    </row>
    <row r="56" spans="1:10" ht="14.45" customHeight="1" x14ac:dyDescent="0.25">
      <c r="B56" s="82"/>
      <c r="C56" s="82"/>
      <c r="D56" s="82"/>
    </row>
    <row r="57" spans="1:10" ht="14.45" customHeight="1" x14ac:dyDescent="0.25">
      <c r="A57" s="12" t="s">
        <v>142</v>
      </c>
      <c r="B57" s="109">
        <v>175</v>
      </c>
      <c r="C57" s="109">
        <v>183</v>
      </c>
      <c r="D57" s="109">
        <v>189</v>
      </c>
      <c r="E57" s="105">
        <v>-109</v>
      </c>
      <c r="F57" s="105">
        <v>-110</v>
      </c>
      <c r="G57" s="105">
        <v>-102</v>
      </c>
      <c r="H57" s="105">
        <v>-19</v>
      </c>
      <c r="I57" s="12">
        <v>-20</v>
      </c>
      <c r="J57" s="12">
        <v>-19</v>
      </c>
    </row>
    <row r="58" spans="1:10" ht="14.45" customHeight="1" x14ac:dyDescent="0.25">
      <c r="A58" t="s">
        <v>382</v>
      </c>
      <c r="B58" s="82">
        <v>90</v>
      </c>
      <c r="C58" s="82">
        <v>94</v>
      </c>
      <c r="D58" s="82">
        <v>97</v>
      </c>
      <c r="E58" s="3">
        <v>-106</v>
      </c>
      <c r="F58" s="3">
        <v>-108</v>
      </c>
      <c r="G58" s="3">
        <v>-103</v>
      </c>
      <c r="H58" s="3">
        <v>-10</v>
      </c>
      <c r="I58">
        <v>-10</v>
      </c>
      <c r="J58">
        <v>-10</v>
      </c>
    </row>
    <row r="59" spans="1:10" ht="14.45" customHeight="1" x14ac:dyDescent="0.25">
      <c r="A59" t="s">
        <v>527</v>
      </c>
      <c r="B59" s="108">
        <v>31</v>
      </c>
      <c r="C59" s="82">
        <v>32</v>
      </c>
      <c r="D59" s="82">
        <v>33</v>
      </c>
      <c r="E59" s="3">
        <v>-140</v>
      </c>
      <c r="F59" s="3">
        <v>-150</v>
      </c>
      <c r="G59" s="3">
        <v>-146</v>
      </c>
      <c r="H59" s="3">
        <v>-4</v>
      </c>
      <c r="I59">
        <v>-5</v>
      </c>
      <c r="J59">
        <v>-5</v>
      </c>
    </row>
    <row r="60" spans="1:10" ht="14.45" customHeight="1" x14ac:dyDescent="0.25">
      <c r="A60" t="s">
        <v>528</v>
      </c>
      <c r="B60" s="108">
        <v>27</v>
      </c>
      <c r="C60" s="82">
        <v>27</v>
      </c>
      <c r="D60" s="82">
        <v>27</v>
      </c>
      <c r="E60" s="3">
        <v>-171</v>
      </c>
      <c r="F60" s="3">
        <v>-175</v>
      </c>
      <c r="G60" s="3">
        <v>-169</v>
      </c>
      <c r="H60" s="3">
        <v>-5</v>
      </c>
      <c r="I60">
        <v>-5</v>
      </c>
      <c r="J60">
        <v>-5</v>
      </c>
    </row>
    <row r="61" spans="1:10" ht="14.45" customHeight="1" x14ac:dyDescent="0.25">
      <c r="A61" t="s">
        <v>529</v>
      </c>
      <c r="B61" s="108">
        <v>20</v>
      </c>
      <c r="C61" s="82">
        <v>21</v>
      </c>
      <c r="D61" s="82">
        <v>23</v>
      </c>
      <c r="E61" s="3">
        <v>-85</v>
      </c>
      <c r="F61" s="3">
        <v>-77</v>
      </c>
      <c r="G61" s="3">
        <v>-83</v>
      </c>
      <c r="H61" s="3">
        <v>-2</v>
      </c>
      <c r="I61">
        <v>-2</v>
      </c>
      <c r="J61">
        <v>-2</v>
      </c>
    </row>
    <row r="62" spans="1:10" ht="14.45" customHeight="1" x14ac:dyDescent="0.25">
      <c r="A62" t="s">
        <v>530</v>
      </c>
      <c r="B62" s="108">
        <v>7</v>
      </c>
      <c r="C62" s="82">
        <v>8</v>
      </c>
      <c r="D62" s="82">
        <v>9</v>
      </c>
      <c r="E62" s="3">
        <v>65</v>
      </c>
      <c r="F62" s="3">
        <v>59</v>
      </c>
      <c r="G62" s="3">
        <v>59</v>
      </c>
      <c r="H62" s="37">
        <v>0</v>
      </c>
      <c r="I62">
        <v>0</v>
      </c>
      <c r="J62">
        <v>1</v>
      </c>
    </row>
    <row r="63" spans="1:10" ht="14.45" customHeight="1" x14ac:dyDescent="0.25">
      <c r="A63" t="s">
        <v>531</v>
      </c>
      <c r="B63" s="108">
        <v>3</v>
      </c>
      <c r="C63" s="82">
        <v>3</v>
      </c>
      <c r="D63" s="82">
        <v>4</v>
      </c>
      <c r="E63" s="3">
        <v>155</v>
      </c>
      <c r="F63" s="3">
        <v>145</v>
      </c>
      <c r="G63" s="3">
        <v>140</v>
      </c>
      <c r="H63" s="37">
        <v>0</v>
      </c>
      <c r="I63">
        <v>0</v>
      </c>
      <c r="J63">
        <v>1</v>
      </c>
    </row>
    <row r="64" spans="1:10" ht="14.45" customHeight="1" x14ac:dyDescent="0.25">
      <c r="A64" t="s">
        <v>532</v>
      </c>
      <c r="B64" s="108">
        <v>1</v>
      </c>
      <c r="C64" s="82">
        <v>1</v>
      </c>
      <c r="D64" s="82">
        <v>1</v>
      </c>
      <c r="E64" s="3">
        <v>260</v>
      </c>
      <c r="F64" s="3">
        <v>221</v>
      </c>
      <c r="G64" s="3">
        <v>253</v>
      </c>
      <c r="H64" s="37">
        <v>0</v>
      </c>
      <c r="I64">
        <v>0</v>
      </c>
      <c r="J64">
        <v>0</v>
      </c>
    </row>
    <row r="65" spans="1:10" ht="14.45" customHeight="1" x14ac:dyDescent="0.25">
      <c r="A65" t="s">
        <v>533</v>
      </c>
      <c r="B65" s="108">
        <v>1</v>
      </c>
      <c r="C65" s="82">
        <v>1</v>
      </c>
      <c r="D65" s="82">
        <v>1</v>
      </c>
      <c r="E65" s="3">
        <v>129</v>
      </c>
      <c r="F65" s="3">
        <v>120</v>
      </c>
      <c r="G65" s="3">
        <v>131</v>
      </c>
      <c r="H65" s="37">
        <v>0</v>
      </c>
      <c r="I65">
        <v>0</v>
      </c>
      <c r="J65">
        <v>0</v>
      </c>
    </row>
    <row r="66" spans="1:10" ht="14.45" customHeight="1" x14ac:dyDescent="0.25">
      <c r="B66" s="82"/>
      <c r="C66" s="82"/>
      <c r="D66" s="82"/>
    </row>
    <row r="67" spans="1:10" ht="14.45" customHeight="1" x14ac:dyDescent="0.25">
      <c r="A67" t="s">
        <v>381</v>
      </c>
      <c r="B67" s="82">
        <v>85</v>
      </c>
      <c r="C67" s="82">
        <v>89</v>
      </c>
      <c r="D67" s="82">
        <v>92</v>
      </c>
      <c r="E67" s="3">
        <v>-112</v>
      </c>
      <c r="F67" s="3">
        <v>-111</v>
      </c>
      <c r="G67" s="3">
        <v>-101</v>
      </c>
      <c r="H67" s="3">
        <v>-10</v>
      </c>
      <c r="I67">
        <v>-10</v>
      </c>
      <c r="J67">
        <v>-9</v>
      </c>
    </row>
    <row r="68" spans="1:10" ht="14.45" customHeight="1" x14ac:dyDescent="0.25">
      <c r="A68" t="s">
        <v>527</v>
      </c>
      <c r="B68" s="108">
        <v>29</v>
      </c>
      <c r="C68" s="82">
        <v>31</v>
      </c>
      <c r="D68" s="82">
        <v>31</v>
      </c>
      <c r="E68" s="3">
        <v>-135</v>
      </c>
      <c r="F68" s="3">
        <v>-145</v>
      </c>
      <c r="G68" s="3">
        <v>-141</v>
      </c>
      <c r="H68" s="3">
        <v>-4</v>
      </c>
      <c r="I68">
        <v>-4</v>
      </c>
      <c r="J68">
        <v>-4</v>
      </c>
    </row>
    <row r="69" spans="1:10" ht="14.45" customHeight="1" x14ac:dyDescent="0.25">
      <c r="A69" t="s">
        <v>528</v>
      </c>
      <c r="B69" s="108">
        <v>26</v>
      </c>
      <c r="C69" s="82">
        <v>26</v>
      </c>
      <c r="D69" s="82">
        <v>26</v>
      </c>
      <c r="E69" s="3">
        <v>-154</v>
      </c>
      <c r="F69" s="3">
        <v>-159</v>
      </c>
      <c r="G69" s="3">
        <v>-151</v>
      </c>
      <c r="H69" s="3">
        <v>-4</v>
      </c>
      <c r="I69">
        <v>-4</v>
      </c>
      <c r="J69">
        <v>-4</v>
      </c>
    </row>
    <row r="70" spans="1:10" ht="14.45" customHeight="1" x14ac:dyDescent="0.25">
      <c r="A70" t="s">
        <v>529</v>
      </c>
      <c r="B70" s="108">
        <v>19</v>
      </c>
      <c r="C70" s="82">
        <v>20</v>
      </c>
      <c r="D70" s="82">
        <v>21</v>
      </c>
      <c r="E70" s="3">
        <v>-97</v>
      </c>
      <c r="F70" s="3">
        <v>-84</v>
      </c>
      <c r="G70" s="3">
        <v>-74</v>
      </c>
      <c r="H70" s="3">
        <v>-2</v>
      </c>
      <c r="I70">
        <v>-2</v>
      </c>
      <c r="J70">
        <v>-2</v>
      </c>
    </row>
    <row r="71" spans="1:10" ht="14.45" customHeight="1" x14ac:dyDescent="0.25">
      <c r="A71" t="s">
        <v>530</v>
      </c>
      <c r="B71" s="108">
        <v>7</v>
      </c>
      <c r="C71" s="82">
        <v>7</v>
      </c>
      <c r="D71" s="82">
        <v>8</v>
      </c>
      <c r="E71" s="3">
        <v>-1</v>
      </c>
      <c r="F71" s="3">
        <v>10</v>
      </c>
      <c r="G71" s="3">
        <v>23</v>
      </c>
      <c r="H71">
        <v>0</v>
      </c>
      <c r="I71">
        <v>0</v>
      </c>
      <c r="J71">
        <v>0</v>
      </c>
    </row>
    <row r="72" spans="1:10" ht="14.45" customHeight="1" x14ac:dyDescent="0.25">
      <c r="A72" t="s">
        <v>531</v>
      </c>
      <c r="B72" s="108">
        <v>3</v>
      </c>
      <c r="C72" s="82">
        <v>3</v>
      </c>
      <c r="D72" s="82">
        <v>3</v>
      </c>
      <c r="E72" s="3">
        <v>73</v>
      </c>
      <c r="F72" s="3">
        <v>68</v>
      </c>
      <c r="G72" s="3">
        <v>82</v>
      </c>
      <c r="H72">
        <v>0</v>
      </c>
      <c r="I72">
        <v>0</v>
      </c>
      <c r="J72">
        <v>0</v>
      </c>
    </row>
    <row r="73" spans="1:10" ht="14.45" customHeight="1" x14ac:dyDescent="0.25">
      <c r="A73" t="s">
        <v>532</v>
      </c>
      <c r="B73" s="108">
        <v>1</v>
      </c>
      <c r="C73" s="82">
        <v>1</v>
      </c>
      <c r="D73" s="82">
        <v>1</v>
      </c>
      <c r="E73" s="3">
        <v>147</v>
      </c>
      <c r="F73" s="3">
        <v>139</v>
      </c>
      <c r="G73" s="3">
        <v>155</v>
      </c>
      <c r="H73">
        <v>0</v>
      </c>
      <c r="I73">
        <v>0</v>
      </c>
      <c r="J73">
        <v>0</v>
      </c>
    </row>
    <row r="74" spans="1:10" ht="14.45" customHeight="1" x14ac:dyDescent="0.25">
      <c r="A74" t="s">
        <v>533</v>
      </c>
      <c r="B74" s="108">
        <v>1</v>
      </c>
      <c r="C74" s="82">
        <v>1</v>
      </c>
      <c r="D74" s="82">
        <v>1</v>
      </c>
      <c r="E74" s="3">
        <v>72</v>
      </c>
      <c r="F74" s="3">
        <v>111</v>
      </c>
      <c r="G74" s="3">
        <v>107</v>
      </c>
      <c r="H74">
        <v>0</v>
      </c>
      <c r="I74">
        <v>0</v>
      </c>
      <c r="J74">
        <v>0</v>
      </c>
    </row>
    <row r="75" spans="1:10" ht="14.45" customHeight="1" x14ac:dyDescent="0.25">
      <c r="B75" s="82"/>
      <c r="C75" s="82"/>
      <c r="D75" s="82"/>
    </row>
    <row r="76" spans="1:10" ht="14.45" customHeight="1" x14ac:dyDescent="0.25">
      <c r="B76" s="82"/>
      <c r="C76" s="82"/>
      <c r="D76" s="82"/>
    </row>
    <row r="77" spans="1:10" ht="14.45" customHeight="1" x14ac:dyDescent="0.25">
      <c r="A77" t="s">
        <v>514</v>
      </c>
      <c r="B77" s="82"/>
      <c r="C77" s="82"/>
      <c r="D77" s="82"/>
    </row>
    <row r="78" spans="1:10" ht="14.45" customHeight="1" x14ac:dyDescent="0.25">
      <c r="A78" t="s">
        <v>111</v>
      </c>
      <c r="B78" s="82"/>
      <c r="C78" s="82"/>
      <c r="D78" s="82"/>
    </row>
    <row r="81" spans="1:1" x14ac:dyDescent="0.25">
      <c r="A81" s="82"/>
    </row>
  </sheetData>
  <mergeCells count="3">
    <mergeCell ref="B6:D6"/>
    <mergeCell ref="E6:G6"/>
    <mergeCell ref="H6:J6"/>
  </mergeCells>
  <hyperlinks>
    <hyperlink ref="A4" location="Forside!A1" display="Forside"/>
  </hyperlinks>
  <pageMargins left="0.7" right="0.7" top="0.75" bottom="0.75" header="0.3" footer="0.3"/>
  <pageSetup paperSize="9" orientation="portrait" r:id="rId1"/>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3"/>
  <sheetViews>
    <sheetView workbookViewId="0">
      <selection activeCell="A4" sqref="A4"/>
    </sheetView>
  </sheetViews>
  <sheetFormatPr defaultRowHeight="15" x14ac:dyDescent="0.25"/>
  <cols>
    <col min="1" max="1" width="27.7109375" customWidth="1"/>
    <col min="2" max="2" width="16.42578125" style="3" bestFit="1" customWidth="1"/>
    <col min="3" max="3" width="20.140625" style="3" bestFit="1" customWidth="1"/>
    <col min="4" max="4" width="18.85546875" style="3" customWidth="1"/>
    <col min="5" max="5" width="20.7109375" style="3" bestFit="1" customWidth="1"/>
    <col min="6" max="6" width="22.85546875" style="3" bestFit="1" customWidth="1"/>
    <col min="7" max="7" width="17.42578125" style="3" customWidth="1"/>
    <col min="8" max="8" width="19.28515625" style="3" customWidth="1"/>
    <col min="9" max="9" width="16.28515625" customWidth="1"/>
    <col min="10" max="10" width="17.140625" customWidth="1"/>
  </cols>
  <sheetData>
    <row r="1" spans="1:10" s="51" customFormat="1" x14ac:dyDescent="0.25">
      <c r="A1" s="50"/>
      <c r="B1" s="54"/>
      <c r="C1" s="54"/>
      <c r="D1" s="54"/>
      <c r="E1" s="54"/>
      <c r="F1" s="54"/>
      <c r="G1" s="54"/>
      <c r="H1" s="54"/>
    </row>
    <row r="2" spans="1:10" s="48" customFormat="1" ht="23.25" x14ac:dyDescent="0.35">
      <c r="A2" s="52" t="s">
        <v>383</v>
      </c>
      <c r="B2" s="55"/>
      <c r="C2" s="55"/>
      <c r="D2" s="55"/>
      <c r="E2" s="55"/>
      <c r="F2" s="55"/>
      <c r="G2" s="55"/>
      <c r="H2" s="55"/>
    </row>
    <row r="3" spans="1:10" s="51" customFormat="1" x14ac:dyDescent="0.25">
      <c r="A3" s="50"/>
      <c r="B3" s="54"/>
      <c r="C3" s="54"/>
      <c r="D3" s="54"/>
      <c r="E3" s="54"/>
      <c r="F3" s="54"/>
      <c r="G3" s="54"/>
      <c r="H3" s="54"/>
    </row>
    <row r="4" spans="1:10" s="51" customFormat="1" ht="18.75" x14ac:dyDescent="0.3">
      <c r="A4" s="53" t="s">
        <v>81</v>
      </c>
      <c r="B4" s="54"/>
      <c r="C4" s="54"/>
      <c r="D4" s="54"/>
      <c r="E4" s="54"/>
      <c r="F4" s="54"/>
      <c r="G4" s="54"/>
      <c r="H4" s="54"/>
    </row>
    <row r="5" spans="1:10" s="51" customFormat="1" x14ac:dyDescent="0.25">
      <c r="A5" s="50"/>
      <c r="B5" s="54"/>
      <c r="C5" s="54"/>
      <c r="D5" s="54"/>
      <c r="E5" s="54"/>
      <c r="F5" s="54"/>
      <c r="G5" s="54"/>
      <c r="H5" s="54"/>
    </row>
    <row r="6" spans="1:10" x14ac:dyDescent="0.25">
      <c r="B6" s="148" t="s">
        <v>109</v>
      </c>
      <c r="C6" s="148"/>
      <c r="D6" s="148"/>
      <c r="E6" s="148" t="s">
        <v>512</v>
      </c>
      <c r="F6" s="148"/>
      <c r="G6" s="148"/>
      <c r="H6" s="148" t="s">
        <v>511</v>
      </c>
      <c r="I6" s="148"/>
      <c r="J6" s="148"/>
    </row>
    <row r="7" spans="1:10" ht="15" customHeight="1" x14ac:dyDescent="0.25">
      <c r="B7" s="106">
        <v>2017</v>
      </c>
      <c r="C7" s="106">
        <v>2018</v>
      </c>
      <c r="D7" s="106">
        <v>2019</v>
      </c>
      <c r="E7" s="106">
        <v>2017</v>
      </c>
      <c r="F7" s="106">
        <v>2018</v>
      </c>
      <c r="G7" s="106">
        <v>2019</v>
      </c>
      <c r="H7" s="106">
        <v>2017</v>
      </c>
      <c r="I7" s="94">
        <v>2018</v>
      </c>
      <c r="J7" s="94">
        <v>2019</v>
      </c>
    </row>
    <row r="8" spans="1:10" x14ac:dyDescent="0.25">
      <c r="A8" s="12" t="s">
        <v>384</v>
      </c>
      <c r="B8" s="21">
        <v>243</v>
      </c>
      <c r="C8" s="21">
        <v>253</v>
      </c>
      <c r="D8" s="21">
        <v>256</v>
      </c>
      <c r="E8" s="21">
        <v>39</v>
      </c>
      <c r="F8" s="21">
        <v>39</v>
      </c>
      <c r="G8" s="21">
        <v>52</v>
      </c>
      <c r="H8" s="21">
        <v>9</v>
      </c>
      <c r="I8" s="12">
        <v>10</v>
      </c>
      <c r="J8" s="12">
        <v>13</v>
      </c>
    </row>
    <row r="9" spans="1:10" x14ac:dyDescent="0.25">
      <c r="A9" t="s">
        <v>385</v>
      </c>
      <c r="B9" s="20">
        <v>75</v>
      </c>
      <c r="C9" s="20">
        <v>80</v>
      </c>
      <c r="D9" s="20">
        <v>83</v>
      </c>
      <c r="E9" s="20">
        <v>119</v>
      </c>
      <c r="F9" s="20">
        <v>118</v>
      </c>
      <c r="G9" s="20">
        <v>129</v>
      </c>
      <c r="H9" s="20">
        <v>9</v>
      </c>
      <c r="I9">
        <v>9</v>
      </c>
      <c r="J9">
        <v>11</v>
      </c>
    </row>
    <row r="10" spans="1:10" x14ac:dyDescent="0.25">
      <c r="A10" s="15" t="s">
        <v>386</v>
      </c>
      <c r="B10" s="107">
        <v>6</v>
      </c>
      <c r="C10" s="37">
        <v>6</v>
      </c>
      <c r="D10" s="37">
        <v>6</v>
      </c>
      <c r="E10" s="37">
        <v>60</v>
      </c>
      <c r="F10" s="37">
        <v>61</v>
      </c>
      <c r="G10" s="37">
        <v>83</v>
      </c>
      <c r="H10" s="37">
        <v>0</v>
      </c>
      <c r="I10" s="91">
        <v>0</v>
      </c>
      <c r="J10" s="91">
        <v>1</v>
      </c>
    </row>
    <row r="11" spans="1:10" x14ac:dyDescent="0.25">
      <c r="A11" t="s">
        <v>387</v>
      </c>
      <c r="B11" s="107">
        <v>39</v>
      </c>
      <c r="C11" s="37">
        <v>41</v>
      </c>
      <c r="D11" s="37">
        <v>40</v>
      </c>
      <c r="E11" s="37">
        <v>-19</v>
      </c>
      <c r="F11" s="37">
        <v>-6</v>
      </c>
      <c r="G11" s="37">
        <v>10</v>
      </c>
      <c r="H11" s="37">
        <v>-1</v>
      </c>
      <c r="I11" s="91">
        <v>0</v>
      </c>
      <c r="J11" s="91">
        <v>0</v>
      </c>
    </row>
    <row r="12" spans="1:10" x14ac:dyDescent="0.25">
      <c r="A12" t="s">
        <v>388</v>
      </c>
      <c r="B12" s="107">
        <v>123</v>
      </c>
      <c r="C12" s="37">
        <v>125</v>
      </c>
      <c r="D12" s="37">
        <v>127</v>
      </c>
      <c r="E12" s="37">
        <v>7</v>
      </c>
      <c r="F12" s="37">
        <v>3</v>
      </c>
      <c r="G12" s="37">
        <v>14</v>
      </c>
      <c r="H12" s="37">
        <v>1</v>
      </c>
      <c r="I12" s="91">
        <v>0</v>
      </c>
      <c r="J12" s="91">
        <v>2</v>
      </c>
    </row>
    <row r="13" spans="1:10" x14ac:dyDescent="0.25">
      <c r="A13" s="15"/>
      <c r="B13" s="107"/>
      <c r="C13" s="37"/>
      <c r="D13" s="37"/>
      <c r="E13" s="37"/>
      <c r="F13" s="37"/>
      <c r="G13" s="37"/>
      <c r="H13" s="37"/>
      <c r="I13" s="91"/>
      <c r="J13" s="91"/>
    </row>
    <row r="14" spans="1:10" x14ac:dyDescent="0.25">
      <c r="A14" s="12" t="s">
        <v>95</v>
      </c>
      <c r="B14" s="106">
        <v>171</v>
      </c>
      <c r="C14" s="104">
        <v>173</v>
      </c>
      <c r="D14" s="104">
        <v>174</v>
      </c>
      <c r="E14" s="104">
        <v>-92</v>
      </c>
      <c r="F14" s="104">
        <v>-82</v>
      </c>
      <c r="G14" s="104">
        <v>-74</v>
      </c>
      <c r="H14" s="104">
        <v>-16</v>
      </c>
      <c r="I14" s="92">
        <v>-14</v>
      </c>
      <c r="J14" s="92">
        <v>-13</v>
      </c>
    </row>
    <row r="15" spans="1:10" x14ac:dyDescent="0.25">
      <c r="A15" t="s">
        <v>37</v>
      </c>
      <c r="B15" s="107">
        <v>42</v>
      </c>
      <c r="C15" s="37">
        <v>43</v>
      </c>
      <c r="D15" s="37">
        <v>42</v>
      </c>
      <c r="E15" s="37">
        <v>-132</v>
      </c>
      <c r="F15" s="37">
        <v>-116</v>
      </c>
      <c r="G15" s="37">
        <v>-103</v>
      </c>
      <c r="H15" s="37">
        <v>-6</v>
      </c>
      <c r="I15" s="91">
        <v>-5</v>
      </c>
      <c r="J15" s="91">
        <v>-4</v>
      </c>
    </row>
    <row r="16" spans="1:10" x14ac:dyDescent="0.25">
      <c r="A16" t="s">
        <v>38</v>
      </c>
      <c r="B16" s="107">
        <v>6</v>
      </c>
      <c r="C16" s="37">
        <v>6</v>
      </c>
      <c r="D16" s="37">
        <v>7</v>
      </c>
      <c r="E16" s="37">
        <v>30</v>
      </c>
      <c r="F16" s="37">
        <v>39</v>
      </c>
      <c r="G16" s="37">
        <v>55</v>
      </c>
      <c r="H16" s="37">
        <v>0</v>
      </c>
      <c r="I16" s="91">
        <v>0</v>
      </c>
      <c r="J16" s="91">
        <v>0</v>
      </c>
    </row>
    <row r="17" spans="1:10" x14ac:dyDescent="0.25">
      <c r="A17" t="s">
        <v>78</v>
      </c>
      <c r="B17" s="107">
        <v>48</v>
      </c>
      <c r="C17" s="37">
        <v>50</v>
      </c>
      <c r="D17" s="37">
        <v>50</v>
      </c>
      <c r="E17" s="37">
        <v>-110</v>
      </c>
      <c r="F17" s="37">
        <v>-101</v>
      </c>
      <c r="G17" s="37">
        <v>-89</v>
      </c>
      <c r="H17" s="37">
        <v>-5</v>
      </c>
      <c r="I17" s="91">
        <v>-5</v>
      </c>
      <c r="J17" s="91">
        <v>-4</v>
      </c>
    </row>
    <row r="18" spans="1:10" x14ac:dyDescent="0.25">
      <c r="A18" t="s">
        <v>39</v>
      </c>
      <c r="B18" s="107">
        <v>2</v>
      </c>
      <c r="C18" s="37">
        <v>3</v>
      </c>
      <c r="D18" s="37">
        <v>3</v>
      </c>
      <c r="E18" s="37">
        <v>-11</v>
      </c>
      <c r="F18" s="37">
        <v>-5</v>
      </c>
      <c r="G18" s="37">
        <v>5</v>
      </c>
      <c r="H18" s="37">
        <v>0</v>
      </c>
      <c r="I18" s="91">
        <v>0</v>
      </c>
      <c r="J18" s="91">
        <v>0</v>
      </c>
    </row>
    <row r="19" spans="1:10" x14ac:dyDescent="0.25">
      <c r="A19" t="s">
        <v>40</v>
      </c>
      <c r="B19" s="37">
        <v>72</v>
      </c>
      <c r="C19" s="37">
        <v>72</v>
      </c>
      <c r="D19" s="37">
        <v>72</v>
      </c>
      <c r="E19" s="37">
        <v>-70</v>
      </c>
      <c r="F19" s="37">
        <v>-64</v>
      </c>
      <c r="G19" s="37">
        <v>-61</v>
      </c>
      <c r="H19" s="37">
        <v>-5</v>
      </c>
      <c r="I19" s="91">
        <v>-5</v>
      </c>
      <c r="J19" s="91">
        <v>-4</v>
      </c>
    </row>
    <row r="20" spans="1:10" x14ac:dyDescent="0.25">
      <c r="B20" s="37"/>
      <c r="C20" s="37"/>
      <c r="D20" s="37"/>
      <c r="E20" s="37"/>
      <c r="F20" s="37"/>
      <c r="G20" s="37"/>
      <c r="H20" s="37"/>
      <c r="I20" s="91"/>
      <c r="J20" s="91"/>
    </row>
    <row r="21" spans="1:10" x14ac:dyDescent="0.25">
      <c r="A21" s="12" t="s">
        <v>96</v>
      </c>
      <c r="B21" s="104">
        <v>167</v>
      </c>
      <c r="C21" s="104">
        <v>173</v>
      </c>
      <c r="D21" s="104">
        <v>178</v>
      </c>
      <c r="E21" s="104">
        <v>-8</v>
      </c>
      <c r="F21" s="104">
        <v>-1</v>
      </c>
      <c r="G21" s="104">
        <v>14</v>
      </c>
      <c r="H21" s="104">
        <v>-1</v>
      </c>
      <c r="I21" s="92">
        <v>0</v>
      </c>
      <c r="J21" s="92">
        <v>2</v>
      </c>
    </row>
    <row r="22" spans="1:10" x14ac:dyDescent="0.25">
      <c r="A22" t="s">
        <v>37</v>
      </c>
      <c r="B22" s="107">
        <v>17</v>
      </c>
      <c r="C22" s="37">
        <v>17</v>
      </c>
      <c r="D22" s="37">
        <v>17</v>
      </c>
      <c r="E22" s="37">
        <v>-103</v>
      </c>
      <c r="F22" s="37">
        <v>-85</v>
      </c>
      <c r="G22" s="37">
        <v>-74</v>
      </c>
      <c r="H22" s="37">
        <v>-2</v>
      </c>
      <c r="I22" s="91">
        <v>-1</v>
      </c>
      <c r="J22" s="91">
        <v>-1</v>
      </c>
    </row>
    <row r="23" spans="1:10" x14ac:dyDescent="0.25">
      <c r="A23" t="s">
        <v>38</v>
      </c>
      <c r="B23" s="107">
        <v>21</v>
      </c>
      <c r="C23" s="37">
        <v>23</v>
      </c>
      <c r="D23" s="37">
        <v>26</v>
      </c>
      <c r="E23" s="37">
        <v>97</v>
      </c>
      <c r="F23" s="37">
        <v>98</v>
      </c>
      <c r="G23" s="37">
        <v>113</v>
      </c>
      <c r="H23" s="37">
        <v>2</v>
      </c>
      <c r="I23" s="91">
        <v>2</v>
      </c>
      <c r="J23" s="91">
        <v>3</v>
      </c>
    </row>
    <row r="24" spans="1:10" x14ac:dyDescent="0.25">
      <c r="A24" t="s">
        <v>78</v>
      </c>
      <c r="B24" s="107">
        <v>37</v>
      </c>
      <c r="C24" s="37">
        <v>39</v>
      </c>
      <c r="D24" s="37">
        <v>40</v>
      </c>
      <c r="E24" s="37">
        <v>-19</v>
      </c>
      <c r="F24" s="37">
        <v>-12</v>
      </c>
      <c r="G24" s="37">
        <v>1</v>
      </c>
      <c r="H24" s="37">
        <v>-1</v>
      </c>
      <c r="I24" s="91">
        <v>0</v>
      </c>
      <c r="J24" s="91">
        <v>0</v>
      </c>
    </row>
    <row r="25" spans="1:10" x14ac:dyDescent="0.25">
      <c r="A25" t="s">
        <v>39</v>
      </c>
      <c r="B25" s="107">
        <v>29</v>
      </c>
      <c r="C25" s="37">
        <v>32</v>
      </c>
      <c r="D25" s="37">
        <v>33</v>
      </c>
      <c r="E25" s="37">
        <v>10</v>
      </c>
      <c r="F25" s="37">
        <v>18</v>
      </c>
      <c r="G25" s="37">
        <v>31</v>
      </c>
      <c r="H25" s="37">
        <v>0</v>
      </c>
      <c r="I25" s="91">
        <v>1</v>
      </c>
      <c r="J25" s="91">
        <v>1</v>
      </c>
    </row>
    <row r="26" spans="1:10" x14ac:dyDescent="0.25">
      <c r="A26" t="s">
        <v>40</v>
      </c>
      <c r="B26" s="107">
        <v>62</v>
      </c>
      <c r="C26" s="37">
        <v>63</v>
      </c>
      <c r="D26" s="37">
        <v>63</v>
      </c>
      <c r="E26" s="37">
        <v>-20</v>
      </c>
      <c r="F26" s="37">
        <v>-18</v>
      </c>
      <c r="G26" s="37">
        <v>-4</v>
      </c>
      <c r="H26" s="37">
        <v>-1</v>
      </c>
      <c r="I26" s="91">
        <v>-1</v>
      </c>
      <c r="J26" s="91">
        <v>0</v>
      </c>
    </row>
    <row r="27" spans="1:10" x14ac:dyDescent="0.25">
      <c r="B27" s="107"/>
      <c r="C27" s="37"/>
      <c r="D27" s="37"/>
      <c r="E27" s="37"/>
      <c r="F27" s="37"/>
      <c r="G27" s="37"/>
      <c r="H27" s="37"/>
      <c r="I27" s="91"/>
      <c r="J27" s="91"/>
    </row>
    <row r="28" spans="1:10" ht="14.45" customHeight="1" x14ac:dyDescent="0.25">
      <c r="B28" s="82"/>
      <c r="C28" s="82"/>
      <c r="D28" s="82"/>
    </row>
    <row r="29" spans="1:10" ht="14.45" customHeight="1" x14ac:dyDescent="0.25">
      <c r="A29" t="s">
        <v>514</v>
      </c>
      <c r="B29" s="82"/>
      <c r="C29" s="82"/>
      <c r="D29" s="82"/>
    </row>
    <row r="30" spans="1:10" ht="14.45" customHeight="1" x14ac:dyDescent="0.25">
      <c r="A30" t="s">
        <v>111</v>
      </c>
      <c r="B30" s="82"/>
      <c r="C30" s="82"/>
      <c r="D30" s="82"/>
    </row>
    <row r="33" spans="1:10" s="3" customFormat="1" x14ac:dyDescent="0.25">
      <c r="A33" s="82"/>
      <c r="I33"/>
      <c r="J33"/>
    </row>
  </sheetData>
  <mergeCells count="3">
    <mergeCell ref="B6:D6"/>
    <mergeCell ref="E6:G6"/>
    <mergeCell ref="H6:J6"/>
  </mergeCells>
  <hyperlinks>
    <hyperlink ref="A4" location="Forside!A1" display="Forside"/>
  </hyperlink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workbookViewId="0">
      <selection activeCell="F8" sqref="F8"/>
    </sheetView>
  </sheetViews>
  <sheetFormatPr defaultRowHeight="15" x14ac:dyDescent="0.25"/>
  <cols>
    <col min="1" max="1" width="24" bestFit="1" customWidth="1"/>
    <col min="2" max="2" width="10.7109375" customWidth="1"/>
    <col min="3" max="3" width="11.140625" customWidth="1"/>
    <col min="4" max="4" width="9.5703125" customWidth="1"/>
  </cols>
  <sheetData>
    <row r="1" spans="1:6" s="51" customFormat="1" x14ac:dyDescent="0.25">
      <c r="A1" s="50"/>
    </row>
    <row r="2" spans="1:6" s="48" customFormat="1" ht="47.1" customHeight="1" x14ac:dyDescent="0.35">
      <c r="A2" s="147" t="s">
        <v>126</v>
      </c>
      <c r="B2" s="147"/>
      <c r="C2" s="147"/>
      <c r="D2" s="147"/>
      <c r="E2" s="147"/>
      <c r="F2" s="147"/>
    </row>
    <row r="3" spans="1:6" s="51" customFormat="1" x14ac:dyDescent="0.25">
      <c r="A3" s="50"/>
    </row>
    <row r="4" spans="1:6" s="51" customFormat="1" ht="18.75" x14ac:dyDescent="0.3">
      <c r="A4" s="53" t="s">
        <v>81</v>
      </c>
    </row>
    <row r="5" spans="1:6" s="51" customFormat="1" x14ac:dyDescent="0.25">
      <c r="A5" s="50"/>
    </row>
    <row r="6" spans="1:6" x14ac:dyDescent="0.25">
      <c r="A6" t="s">
        <v>273</v>
      </c>
      <c r="B6" s="12" t="s">
        <v>121</v>
      </c>
      <c r="C6" s="12" t="str">
        <f>"-150 til -50"</f>
        <v>-150 til -50</v>
      </c>
      <c r="D6" s="12" t="str">
        <f>"-50 til 50"</f>
        <v>-50 til 50</v>
      </c>
      <c r="E6" s="12" t="s">
        <v>122</v>
      </c>
      <c r="F6" s="12" t="s">
        <v>123</v>
      </c>
    </row>
    <row r="7" spans="1:6" ht="30" x14ac:dyDescent="0.25">
      <c r="A7" s="68" t="s">
        <v>474</v>
      </c>
      <c r="B7" s="62">
        <v>10.199999999999999</v>
      </c>
      <c r="C7" s="62">
        <v>20.6</v>
      </c>
      <c r="D7" s="62">
        <v>25.2</v>
      </c>
      <c r="E7" s="5">
        <v>18.399999999999999</v>
      </c>
      <c r="F7" s="5">
        <v>25.7</v>
      </c>
    </row>
    <row r="8" spans="1:6" x14ac:dyDescent="0.25">
      <c r="B8" s="4"/>
      <c r="C8" s="4"/>
      <c r="D8" s="4"/>
    </row>
    <row r="9" spans="1:6" ht="17.45" customHeight="1" x14ac:dyDescent="0.25">
      <c r="A9" s="145" t="s">
        <v>395</v>
      </c>
      <c r="B9" s="145"/>
      <c r="C9" s="145"/>
      <c r="D9" s="145"/>
    </row>
    <row r="10" spans="1:6" x14ac:dyDescent="0.25">
      <c r="A10" t="s">
        <v>83</v>
      </c>
      <c r="B10" s="4"/>
      <c r="C10" s="4"/>
      <c r="D10" s="4"/>
    </row>
    <row r="11" spans="1:6" x14ac:dyDescent="0.25">
      <c r="B11" s="4"/>
      <c r="C11" s="4"/>
      <c r="D11" s="4"/>
    </row>
    <row r="12" spans="1:6" x14ac:dyDescent="0.25">
      <c r="B12" s="4"/>
      <c r="C12" s="4"/>
      <c r="D12" s="4"/>
    </row>
  </sheetData>
  <mergeCells count="2">
    <mergeCell ref="A9:D9"/>
    <mergeCell ref="A2:F2"/>
  </mergeCells>
  <hyperlinks>
    <hyperlink ref="A4" location="Forside!A1" display="Forside"/>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S12"/>
  <sheetViews>
    <sheetView workbookViewId="0">
      <selection activeCell="F18" sqref="F18"/>
    </sheetView>
  </sheetViews>
  <sheetFormatPr defaultRowHeight="15" x14ac:dyDescent="0.25"/>
  <cols>
    <col min="1" max="1" width="32.7109375" customWidth="1"/>
    <col min="2" max="2" width="13.42578125" bestFit="1" customWidth="1"/>
    <col min="3" max="3" width="11.140625" bestFit="1" customWidth="1"/>
    <col min="4" max="4" width="11.42578125" bestFit="1" customWidth="1"/>
    <col min="5" max="5" width="8.85546875" customWidth="1"/>
    <col min="6" max="21" width="11.140625" bestFit="1" customWidth="1"/>
    <col min="22" max="28" width="10.140625" bestFit="1" customWidth="1"/>
    <col min="29" max="29" width="9.140625" bestFit="1" customWidth="1"/>
    <col min="30" max="36" width="10.140625" bestFit="1" customWidth="1"/>
    <col min="37" max="65" width="11.140625" bestFit="1" customWidth="1"/>
    <col min="66" max="67" width="10.140625" bestFit="1" customWidth="1"/>
    <col min="68" max="69" width="9.140625" bestFit="1" customWidth="1"/>
    <col min="70" max="80" width="10.140625" bestFit="1" customWidth="1"/>
    <col min="81" max="97" width="11.140625" bestFit="1" customWidth="1"/>
  </cols>
  <sheetData>
    <row r="1" spans="1:97" s="51" customFormat="1" x14ac:dyDescent="0.25">
      <c r="A1" s="50"/>
    </row>
    <row r="2" spans="1:97" s="48" customFormat="1" ht="56.1" customHeight="1" x14ac:dyDescent="0.35">
      <c r="A2" s="147" t="s">
        <v>127</v>
      </c>
      <c r="B2" s="147"/>
      <c r="C2" s="147"/>
      <c r="D2" s="147"/>
      <c r="E2" s="147"/>
    </row>
    <row r="3" spans="1:97" s="51" customFormat="1" x14ac:dyDescent="0.25">
      <c r="A3" s="50"/>
    </row>
    <row r="4" spans="1:97" s="51" customFormat="1" ht="18.75" x14ac:dyDescent="0.3">
      <c r="A4" s="53" t="s">
        <v>81</v>
      </c>
    </row>
    <row r="5" spans="1:97" s="51" customFormat="1" x14ac:dyDescent="0.25">
      <c r="A5" s="50"/>
    </row>
    <row r="6" spans="1:97" x14ac:dyDescent="0.25">
      <c r="B6" s="148" t="s">
        <v>222</v>
      </c>
      <c r="C6" s="148"/>
      <c r="D6" s="148"/>
      <c r="E6" s="148"/>
      <c r="F6" s="148"/>
      <c r="G6" s="148"/>
      <c r="H6" s="148"/>
      <c r="I6" s="148"/>
      <c r="J6" s="148"/>
      <c r="K6" s="148"/>
      <c r="L6" s="148"/>
      <c r="M6" s="148"/>
      <c r="N6" s="148"/>
      <c r="O6" s="148"/>
      <c r="P6" s="148"/>
      <c r="Q6" s="148"/>
      <c r="R6" s="148"/>
      <c r="S6" s="148"/>
      <c r="T6" s="148"/>
      <c r="U6" s="148"/>
      <c r="V6" s="148"/>
      <c r="W6" s="148"/>
      <c r="X6" s="148"/>
      <c r="Y6" s="148"/>
      <c r="Z6" s="148"/>
      <c r="AA6" s="148"/>
      <c r="AB6" s="148"/>
      <c r="AC6" s="148"/>
      <c r="AD6" s="148"/>
      <c r="AE6" s="148"/>
      <c r="AF6" s="148"/>
      <c r="AG6" s="148"/>
      <c r="AH6" s="148"/>
      <c r="AI6" s="148"/>
      <c r="AJ6" s="148"/>
      <c r="AK6" s="148"/>
      <c r="AL6" s="148"/>
      <c r="AM6" s="148"/>
      <c r="AN6" s="148"/>
      <c r="AO6" s="148"/>
      <c r="AP6" s="148"/>
      <c r="AQ6" s="148"/>
      <c r="AR6" s="148"/>
      <c r="AS6" s="148"/>
      <c r="AT6" s="148"/>
      <c r="AU6" s="148"/>
      <c r="AV6" s="148"/>
      <c r="AW6" s="148"/>
      <c r="AX6" s="148"/>
      <c r="AY6" s="148"/>
      <c r="AZ6" s="148"/>
      <c r="BA6" s="148"/>
      <c r="BB6" s="148"/>
      <c r="BC6" s="148"/>
      <c r="BD6" s="148"/>
      <c r="BE6" s="148"/>
      <c r="BF6" s="148"/>
      <c r="BG6" s="148"/>
      <c r="BH6" s="148"/>
      <c r="BI6" s="148"/>
      <c r="BJ6" s="148"/>
      <c r="BK6" s="148"/>
      <c r="BL6" s="148"/>
      <c r="BM6" s="148"/>
      <c r="BN6" s="148"/>
      <c r="BO6" s="148"/>
      <c r="BP6" s="148"/>
      <c r="BQ6" s="148"/>
      <c r="BR6" s="148"/>
      <c r="BS6" s="148"/>
      <c r="BT6" s="148"/>
      <c r="BU6" s="148"/>
      <c r="BV6" s="148"/>
      <c r="BW6" s="148"/>
      <c r="BX6" s="148"/>
      <c r="BY6" s="148"/>
      <c r="BZ6" s="148"/>
      <c r="CA6" s="148"/>
      <c r="CB6" s="148"/>
      <c r="CC6" s="148"/>
      <c r="CD6" s="148"/>
      <c r="CE6" s="148"/>
      <c r="CF6" s="148"/>
      <c r="CG6" s="148"/>
      <c r="CH6" s="148"/>
      <c r="CI6" s="148"/>
      <c r="CJ6" s="148"/>
      <c r="CK6" s="148"/>
      <c r="CL6" s="148"/>
      <c r="CM6" s="148"/>
      <c r="CN6" s="148"/>
      <c r="CO6" s="148"/>
      <c r="CP6" s="148"/>
      <c r="CQ6" s="148"/>
      <c r="CR6" s="148"/>
      <c r="CS6" s="148"/>
    </row>
    <row r="7" spans="1:97" s="12" customFormat="1" x14ac:dyDescent="0.25">
      <c r="B7" s="12">
        <v>0</v>
      </c>
      <c r="C7" s="12">
        <v>1</v>
      </c>
      <c r="D7" s="12">
        <v>2</v>
      </c>
      <c r="E7" s="12">
        <v>3</v>
      </c>
      <c r="F7" s="12">
        <v>4</v>
      </c>
      <c r="G7" s="12">
        <v>5</v>
      </c>
      <c r="H7" s="12">
        <v>6</v>
      </c>
      <c r="I7" s="12">
        <v>7</v>
      </c>
      <c r="J7" s="12">
        <v>8</v>
      </c>
      <c r="K7" s="12">
        <v>9</v>
      </c>
      <c r="L7" s="12">
        <v>10</v>
      </c>
      <c r="M7" s="12">
        <v>11</v>
      </c>
      <c r="N7" s="12">
        <v>12</v>
      </c>
      <c r="O7" s="12">
        <v>13</v>
      </c>
      <c r="P7" s="12">
        <v>14</v>
      </c>
      <c r="Q7" s="12">
        <v>15</v>
      </c>
      <c r="R7" s="12">
        <v>16</v>
      </c>
      <c r="S7" s="12">
        <v>17</v>
      </c>
      <c r="T7" s="12">
        <v>18</v>
      </c>
      <c r="U7" s="12">
        <v>19</v>
      </c>
      <c r="V7" s="12">
        <v>20</v>
      </c>
      <c r="W7" s="12">
        <v>21</v>
      </c>
      <c r="X7" s="12">
        <v>22</v>
      </c>
      <c r="Y7" s="12">
        <v>23</v>
      </c>
      <c r="Z7" s="12">
        <v>24</v>
      </c>
      <c r="AA7" s="12">
        <v>25</v>
      </c>
      <c r="AB7" s="12">
        <v>26</v>
      </c>
      <c r="AC7" s="12">
        <v>27</v>
      </c>
      <c r="AD7" s="12">
        <v>28</v>
      </c>
      <c r="AE7" s="12">
        <v>29</v>
      </c>
      <c r="AF7" s="12">
        <v>30</v>
      </c>
      <c r="AG7" s="12">
        <v>31</v>
      </c>
      <c r="AH7" s="12">
        <v>32</v>
      </c>
      <c r="AI7" s="12">
        <v>33</v>
      </c>
      <c r="AJ7" s="12">
        <v>34</v>
      </c>
      <c r="AK7" s="12">
        <v>35</v>
      </c>
      <c r="AL7" s="12">
        <v>36</v>
      </c>
      <c r="AM7" s="12">
        <v>37</v>
      </c>
      <c r="AN7" s="12">
        <v>38</v>
      </c>
      <c r="AO7" s="12">
        <v>39</v>
      </c>
      <c r="AP7" s="12">
        <v>40</v>
      </c>
      <c r="AQ7" s="12">
        <v>41</v>
      </c>
      <c r="AR7" s="12">
        <v>42</v>
      </c>
      <c r="AS7" s="12">
        <v>43</v>
      </c>
      <c r="AT7" s="12">
        <v>44</v>
      </c>
      <c r="AU7" s="12">
        <v>45</v>
      </c>
      <c r="AV7" s="12">
        <v>46</v>
      </c>
      <c r="AW7" s="12">
        <v>47</v>
      </c>
      <c r="AX7" s="12">
        <v>48</v>
      </c>
      <c r="AY7" s="12">
        <v>49</v>
      </c>
      <c r="AZ7" s="12">
        <v>50</v>
      </c>
      <c r="BA7" s="12">
        <v>51</v>
      </c>
      <c r="BB7" s="12">
        <v>52</v>
      </c>
      <c r="BC7" s="12">
        <v>53</v>
      </c>
      <c r="BD7" s="12">
        <v>54</v>
      </c>
      <c r="BE7" s="12">
        <v>55</v>
      </c>
      <c r="BF7" s="12">
        <v>56</v>
      </c>
      <c r="BG7" s="12">
        <v>57</v>
      </c>
      <c r="BH7" s="12">
        <v>58</v>
      </c>
      <c r="BI7" s="12">
        <v>59</v>
      </c>
      <c r="BJ7" s="12">
        <v>60</v>
      </c>
      <c r="BK7" s="12">
        <v>61</v>
      </c>
      <c r="BL7" s="12">
        <v>62</v>
      </c>
      <c r="BM7" s="12">
        <v>63</v>
      </c>
      <c r="BN7" s="12">
        <v>64</v>
      </c>
      <c r="BO7" s="12">
        <v>65</v>
      </c>
      <c r="BP7" s="12">
        <v>66</v>
      </c>
      <c r="BQ7" s="12">
        <v>67</v>
      </c>
      <c r="BR7" s="12">
        <v>68</v>
      </c>
      <c r="BS7" s="12">
        <v>69</v>
      </c>
      <c r="BT7" s="12">
        <v>70</v>
      </c>
      <c r="BU7" s="12">
        <v>71</v>
      </c>
      <c r="BV7" s="12">
        <v>72</v>
      </c>
      <c r="BW7" s="12">
        <v>73</v>
      </c>
      <c r="BX7" s="12">
        <v>74</v>
      </c>
      <c r="BY7" s="12">
        <v>75</v>
      </c>
      <c r="BZ7" s="12">
        <v>76</v>
      </c>
      <c r="CA7" s="12">
        <v>77</v>
      </c>
      <c r="CB7" s="12">
        <v>78</v>
      </c>
      <c r="CC7" s="12">
        <v>79</v>
      </c>
      <c r="CD7" s="12">
        <v>80</v>
      </c>
      <c r="CE7" s="12">
        <v>81</v>
      </c>
      <c r="CF7" s="12">
        <v>82</v>
      </c>
      <c r="CG7" s="12">
        <v>83</v>
      </c>
      <c r="CH7" s="12">
        <v>84</v>
      </c>
      <c r="CI7" s="12">
        <v>85</v>
      </c>
      <c r="CJ7" s="12">
        <v>86</v>
      </c>
      <c r="CK7" s="12">
        <v>87</v>
      </c>
      <c r="CL7" s="12">
        <v>88</v>
      </c>
      <c r="CM7" s="12">
        <v>89</v>
      </c>
      <c r="CN7" s="12">
        <v>90</v>
      </c>
      <c r="CO7" s="12">
        <v>91</v>
      </c>
      <c r="CP7" s="12">
        <v>92</v>
      </c>
      <c r="CQ7" s="12">
        <v>93</v>
      </c>
      <c r="CR7" s="12">
        <v>94</v>
      </c>
      <c r="CS7" s="12">
        <v>95</v>
      </c>
    </row>
    <row r="8" spans="1:97" ht="30" x14ac:dyDescent="0.25">
      <c r="A8" s="120" t="s">
        <v>475</v>
      </c>
      <c r="B8" s="1">
        <v>-69800</v>
      </c>
      <c r="C8" s="1">
        <v>-120400</v>
      </c>
      <c r="D8" s="1">
        <v>-146500</v>
      </c>
      <c r="E8" s="1">
        <v>-143100</v>
      </c>
      <c r="F8" s="1">
        <v>-142400</v>
      </c>
      <c r="G8" s="1">
        <v>-143700</v>
      </c>
      <c r="H8" s="1">
        <v>-142600</v>
      </c>
      <c r="I8" s="1">
        <v>-159000</v>
      </c>
      <c r="J8" s="1">
        <v>-161300</v>
      </c>
      <c r="K8" s="1">
        <v>-162900</v>
      </c>
      <c r="L8" s="1">
        <v>-162000</v>
      </c>
      <c r="M8" s="1">
        <v>-163000</v>
      </c>
      <c r="N8" s="1">
        <v>-162100</v>
      </c>
      <c r="O8" s="1">
        <v>-157800</v>
      </c>
      <c r="P8" s="1">
        <v>-164400</v>
      </c>
      <c r="Q8" s="1">
        <v>-171800</v>
      </c>
      <c r="R8" s="1">
        <v>-169100</v>
      </c>
      <c r="S8" s="1">
        <v>-159100</v>
      </c>
      <c r="T8" s="1">
        <v>-129400</v>
      </c>
      <c r="U8" s="1">
        <v>-118000</v>
      </c>
      <c r="V8" s="1">
        <v>-82500</v>
      </c>
      <c r="W8" s="1">
        <v>-67700</v>
      </c>
      <c r="X8" s="1">
        <v>-74200</v>
      </c>
      <c r="Y8" s="1">
        <v>-73600</v>
      </c>
      <c r="Z8" s="1">
        <v>-60100</v>
      </c>
      <c r="AA8" s="1">
        <v>-43900</v>
      </c>
      <c r="AB8" s="1">
        <v>-19100</v>
      </c>
      <c r="AC8" s="1">
        <v>4500</v>
      </c>
      <c r="AD8" s="1">
        <v>22800</v>
      </c>
      <c r="AE8" s="1">
        <v>38800</v>
      </c>
      <c r="AF8" s="1">
        <v>48900</v>
      </c>
      <c r="AG8" s="1">
        <v>58800</v>
      </c>
      <c r="AH8" s="1">
        <v>70100</v>
      </c>
      <c r="AI8" s="1">
        <v>82400</v>
      </c>
      <c r="AJ8" s="1">
        <v>91100</v>
      </c>
      <c r="AK8" s="1">
        <v>100300</v>
      </c>
      <c r="AL8" s="1">
        <v>109900</v>
      </c>
      <c r="AM8" s="1">
        <v>116100</v>
      </c>
      <c r="AN8" s="1">
        <v>126200</v>
      </c>
      <c r="AO8" s="1">
        <v>137700</v>
      </c>
      <c r="AP8" s="1">
        <v>147700</v>
      </c>
      <c r="AQ8" s="1">
        <v>156600</v>
      </c>
      <c r="AR8" s="1">
        <v>165600</v>
      </c>
      <c r="AS8" s="1">
        <v>173200</v>
      </c>
      <c r="AT8" s="1">
        <v>177900</v>
      </c>
      <c r="AU8" s="1">
        <v>188300</v>
      </c>
      <c r="AV8" s="1">
        <v>190600</v>
      </c>
      <c r="AW8" s="1">
        <v>198100</v>
      </c>
      <c r="AX8" s="1">
        <v>202000</v>
      </c>
      <c r="AY8" s="1">
        <v>198800</v>
      </c>
      <c r="AZ8" s="1">
        <v>201300</v>
      </c>
      <c r="BA8" s="1">
        <v>199300</v>
      </c>
      <c r="BB8" s="1">
        <v>203800</v>
      </c>
      <c r="BC8" s="1">
        <v>197200</v>
      </c>
      <c r="BD8" s="1">
        <v>194700</v>
      </c>
      <c r="BE8" s="1">
        <v>187300</v>
      </c>
      <c r="BF8" s="1">
        <v>186500</v>
      </c>
      <c r="BG8" s="1">
        <v>180000</v>
      </c>
      <c r="BH8" s="1">
        <v>177400</v>
      </c>
      <c r="BI8" s="1">
        <v>163400</v>
      </c>
      <c r="BJ8" s="1">
        <v>173200</v>
      </c>
      <c r="BK8" s="1">
        <v>179300</v>
      </c>
      <c r="BL8" s="1">
        <v>152700</v>
      </c>
      <c r="BM8" s="1">
        <v>125400</v>
      </c>
      <c r="BN8" s="1">
        <v>73800</v>
      </c>
      <c r="BO8" s="1">
        <v>33600</v>
      </c>
      <c r="BP8" s="1">
        <v>9500</v>
      </c>
      <c r="BQ8" s="1">
        <v>3200</v>
      </c>
      <c r="BR8" s="1">
        <v>-10700</v>
      </c>
      <c r="BS8" s="1">
        <v>-21400</v>
      </c>
      <c r="BT8" s="1">
        <v>-30600</v>
      </c>
      <c r="BU8" s="1">
        <v>-31900</v>
      </c>
      <c r="BV8" s="1">
        <v>-37800</v>
      </c>
      <c r="BW8" s="1">
        <v>-51300</v>
      </c>
      <c r="BX8" s="1">
        <v>-52000</v>
      </c>
      <c r="BY8" s="1">
        <v>-71100</v>
      </c>
      <c r="BZ8" s="1">
        <v>-78200</v>
      </c>
      <c r="CA8" s="1">
        <v>-89900</v>
      </c>
      <c r="CB8" s="1">
        <v>-93200</v>
      </c>
      <c r="CC8" s="1">
        <v>-112700</v>
      </c>
      <c r="CD8" s="1">
        <v>-113800</v>
      </c>
      <c r="CE8" s="1">
        <v>-135200</v>
      </c>
      <c r="CF8" s="1">
        <v>-143400</v>
      </c>
      <c r="CG8" s="1">
        <v>-159800</v>
      </c>
      <c r="CH8" s="1">
        <v>-180600</v>
      </c>
      <c r="CI8" s="1">
        <v>-189300</v>
      </c>
      <c r="CJ8" s="1">
        <v>-214400</v>
      </c>
      <c r="CK8" s="1">
        <v>-218500</v>
      </c>
      <c r="CL8" s="1">
        <v>-227900</v>
      </c>
      <c r="CM8" s="1">
        <v>-238300</v>
      </c>
      <c r="CN8" s="1">
        <v>-247200</v>
      </c>
      <c r="CO8" s="1">
        <v>-283700</v>
      </c>
      <c r="CP8" s="1">
        <v>-307700</v>
      </c>
      <c r="CQ8" s="1">
        <v>-338200</v>
      </c>
      <c r="CR8" s="1">
        <v>-348900</v>
      </c>
      <c r="CS8" s="1">
        <v>-395400</v>
      </c>
    </row>
    <row r="10" spans="1:97" ht="14.45" customHeight="1" x14ac:dyDescent="0.25">
      <c r="A10" s="145" t="s">
        <v>396</v>
      </c>
      <c r="B10" s="145"/>
      <c r="C10" s="145"/>
      <c r="D10" s="145"/>
      <c r="E10" s="145"/>
    </row>
    <row r="11" spans="1:97" hidden="1" x14ac:dyDescent="0.25">
      <c r="A11" s="145"/>
      <c r="B11" s="145"/>
      <c r="C11" s="145"/>
      <c r="D11" s="145"/>
      <c r="E11" s="145"/>
    </row>
    <row r="12" spans="1:97" x14ac:dyDescent="0.25">
      <c r="A12" t="s">
        <v>83</v>
      </c>
    </row>
  </sheetData>
  <mergeCells count="3">
    <mergeCell ref="A10:E11"/>
    <mergeCell ref="A2:E2"/>
    <mergeCell ref="B6:CS6"/>
  </mergeCells>
  <hyperlinks>
    <hyperlink ref="A4" location="Forside!A1" display="Forside"/>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73</vt:i4>
      </vt:variant>
      <vt:variant>
        <vt:lpstr>Navngivne områder</vt:lpstr>
      </vt:variant>
      <vt:variant>
        <vt:i4>20</vt:i4>
      </vt:variant>
    </vt:vector>
  </HeadingPairs>
  <TitlesOfParts>
    <vt:vector size="93" baseType="lpstr">
      <vt:lpstr>Forside</vt:lpstr>
      <vt:lpstr>Tabel 1.1</vt:lpstr>
      <vt:lpstr>Boks 1.1 tabel a</vt:lpstr>
      <vt:lpstr>Tabel 2.1</vt:lpstr>
      <vt:lpstr>Tabel 2.2</vt:lpstr>
      <vt:lpstr>Tabel 2.3</vt:lpstr>
      <vt:lpstr>Figur 2.1</vt:lpstr>
      <vt:lpstr>Figur 2.2</vt:lpstr>
      <vt:lpstr>Figur 2.4</vt:lpstr>
      <vt:lpstr>Figur 2.5</vt:lpstr>
      <vt:lpstr>Figur 2.6</vt:lpstr>
      <vt:lpstr>Figur 2.7</vt:lpstr>
      <vt:lpstr>Figur 2.8</vt:lpstr>
      <vt:lpstr>Figur 2.9</vt:lpstr>
      <vt:lpstr>Figur 2.10</vt:lpstr>
      <vt:lpstr>Figur 2.11</vt:lpstr>
      <vt:lpstr>Figur 2.12 </vt:lpstr>
      <vt:lpstr>Figur 2.13</vt:lpstr>
      <vt:lpstr>Figur 2.14</vt:lpstr>
      <vt:lpstr>Figur 2.15</vt:lpstr>
      <vt:lpstr>Figur 2.16</vt:lpstr>
      <vt:lpstr>Figur 2.17</vt:lpstr>
      <vt:lpstr>Figur 2.18</vt:lpstr>
      <vt:lpstr>Figur 2.19</vt:lpstr>
      <vt:lpstr>Figur 2.20</vt:lpstr>
      <vt:lpstr>Figur 2.21</vt:lpstr>
      <vt:lpstr>Figur 2.22</vt:lpstr>
      <vt:lpstr>Figur 2.23</vt:lpstr>
      <vt:lpstr>Figur 2.24</vt:lpstr>
      <vt:lpstr>Figur 2.25</vt:lpstr>
      <vt:lpstr>Figur 2.26</vt:lpstr>
      <vt:lpstr>Figur 2.27</vt:lpstr>
      <vt:lpstr>Figur 2.28</vt:lpstr>
      <vt:lpstr>Figur 2.29</vt:lpstr>
      <vt:lpstr>Figur 2.30</vt:lpstr>
      <vt:lpstr>Tabel 3.1</vt:lpstr>
      <vt:lpstr>Tabel 3.2</vt:lpstr>
      <vt:lpstr>Tabel 3.3</vt:lpstr>
      <vt:lpstr>Figur 3.1</vt:lpstr>
      <vt:lpstr>Figur 3.2</vt:lpstr>
      <vt:lpstr>Figur 3.3</vt:lpstr>
      <vt:lpstr>Figur 3.4</vt:lpstr>
      <vt:lpstr>Figur 3.5</vt:lpstr>
      <vt:lpstr>Figur 3.6</vt:lpstr>
      <vt:lpstr>Figur 3.7</vt:lpstr>
      <vt:lpstr>Figur 3.8</vt:lpstr>
      <vt:lpstr>Figur 3.9</vt:lpstr>
      <vt:lpstr>Figur 3.10</vt:lpstr>
      <vt:lpstr>Figur 3.11</vt:lpstr>
      <vt:lpstr>Boks 3.1 figur a</vt:lpstr>
      <vt:lpstr>Boks 3.1 figur b</vt:lpstr>
      <vt:lpstr>Tabel 4.1</vt:lpstr>
      <vt:lpstr>Tabel 4.2</vt:lpstr>
      <vt:lpstr>Tabel 4.3</vt:lpstr>
      <vt:lpstr>Tabel 4.4</vt:lpstr>
      <vt:lpstr>Tabel 4.5</vt:lpstr>
      <vt:lpstr>Figur 4.1</vt:lpstr>
      <vt:lpstr>Figur 4.2</vt:lpstr>
      <vt:lpstr>Figur 4.3</vt:lpstr>
      <vt:lpstr>Figur 4.4</vt:lpstr>
      <vt:lpstr>Figur 4.5</vt:lpstr>
      <vt:lpstr>Figur 4.6</vt:lpstr>
      <vt:lpstr>Figur 4.7</vt:lpstr>
      <vt:lpstr>Figur 4.8</vt:lpstr>
      <vt:lpstr>Figur 4.9</vt:lpstr>
      <vt:lpstr>Figur 4.10</vt:lpstr>
      <vt:lpstr>Boks 4.1 figur a</vt:lpstr>
      <vt:lpstr>Boks 4.2 figur a</vt:lpstr>
      <vt:lpstr>Boks 4.2 figur b</vt:lpstr>
      <vt:lpstr>Bilag - tabel B1</vt:lpstr>
      <vt:lpstr>Bilag - tabel B2</vt:lpstr>
      <vt:lpstr>Bilag - tabel B3</vt:lpstr>
      <vt:lpstr>Bilag - tabel B4</vt:lpstr>
      <vt:lpstr>'Figur 2.16'!SdCt1b87b5c0dc9945e88405f45b2d4c0536_0</vt:lpstr>
      <vt:lpstr>'Figur 2.16'!SdCt1b87b5c0dc9945e88405f45b2d4c0536_1</vt:lpstr>
      <vt:lpstr>'Boks 1.1 tabel a'!SdCt67e45fb815604210a35c3d756a75aef0_0</vt:lpstr>
      <vt:lpstr>'Tabel 1.1'!SdCt67e45fb815604210a35c3d756a75aef0_0</vt:lpstr>
      <vt:lpstr>'Tabel 3.1'!SdCt67e45fb815604210a35c3d756a75aef0_0</vt:lpstr>
      <vt:lpstr>'Tabel 3.2'!SdCt67e45fb815604210a35c3d756a75aef0_0</vt:lpstr>
      <vt:lpstr>'Tabel 4.1'!SdCt67e45fb815604210a35c3d756a75aef0_0</vt:lpstr>
      <vt:lpstr>'Boks 1.1 tabel a'!SdCt67e45fb815604210a35c3d756a75aef0_1</vt:lpstr>
      <vt:lpstr>'Tabel 1.1'!SdCt67e45fb815604210a35c3d756a75aef0_1</vt:lpstr>
      <vt:lpstr>'Tabel 3.1'!SdCt67e45fb815604210a35c3d756a75aef0_1</vt:lpstr>
      <vt:lpstr>'Tabel 3.2'!SdCt67e45fb815604210a35c3d756a75aef0_1</vt:lpstr>
      <vt:lpstr>'Tabel 4.1'!SdCt67e45fb815604210a35c3d756a75aef0_1</vt:lpstr>
      <vt:lpstr>'Bilag - tabel B1'!SdCtb0c7562fea7840a88b3e3fd2ba1e70b7_0</vt:lpstr>
      <vt:lpstr>'Bilag - tabel B2'!SdCtb0c7562fea7840a88b3e3fd2ba1e70b7_0</vt:lpstr>
      <vt:lpstr>'Bilag - tabel B3'!SdCtb0c7562fea7840a88b3e3fd2ba1e70b7_0</vt:lpstr>
      <vt:lpstr>'Bilag - tabel B4'!SdCtb0c7562fea7840a88b3e3fd2ba1e70b7_0</vt:lpstr>
      <vt:lpstr>'Bilag - tabel B1'!SdCtb0c7562fea7840a88b3e3fd2ba1e70b7_1</vt:lpstr>
      <vt:lpstr>'Bilag - tabel B2'!SdCtb0c7562fea7840a88b3e3fd2ba1e70b7_1</vt:lpstr>
      <vt:lpstr>'Bilag - tabel B3'!SdCtb0c7562fea7840a88b3e3fd2ba1e70b7_1</vt:lpstr>
      <vt:lpstr>'Bilag - tabel B4'!SdCtb0c7562fea7840a88b3e3fd2ba1e70b7_1</vt:lpstr>
    </vt:vector>
  </TitlesOfParts>
  <Company>Statens 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Sadia Ahmad</cp:lastModifiedBy>
  <cp:lastPrinted>2023-03-28T13:25:34Z</cp:lastPrinted>
  <dcterms:created xsi:type="dcterms:W3CDTF">2020-03-24T11:19:52Z</dcterms:created>
  <dcterms:modified xsi:type="dcterms:W3CDTF">2023-09-29T13:37:24Z</dcterms:modified>
</cp:coreProperties>
</file>